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15600" windowHeight="8385"/>
  </bookViews>
  <sheets>
    <sheet name="Thông tin chung" sheetId="1" r:id="rId1"/>
    <sheet name="CSDL chuyên ngành" sheetId="2" r:id="rId2"/>
    <sheet name="Phần mềm nguồn mở" sheetId="3" r:id="rId3"/>
  </sheets>
  <definedNames>
    <definedName name="_xlnm.Print_Titles" localSheetId="0">'Thông tin chung'!$75:$75</definedName>
    <definedName name="Z_441F8A54_E412_4FAB_B933_D96F70858AF6_.wvu.PrintTitles" localSheetId="0" hidden="1">'Thông tin chung'!$75:$75</definedName>
    <definedName name="Z_8DF2DFA8_7EE8_45E6_92CB_68BF2FD72D63_.wvu.PrintTitles" localSheetId="0" hidden="1">'Thông tin chung'!$75:$75</definedName>
  </definedNames>
  <calcPr calcId="124519"/>
  <customWorkbookViews>
    <customWorkbookView name="THANH TUNG - Personal View" guid="{441F8A54-E412-4FAB-B933-D96F70858AF6}" mergeInterval="0" personalView="1" maximized="1" xWindow="1" yWindow="1" windowWidth="1366" windowHeight="538" activeSheetId="1"/>
    <customWorkbookView name="halh - Personal View" guid="{8DF2DFA8-7EE8-45E6-92CB-68BF2FD72D63}" mergeInterval="0" personalView="1" maximized="1" windowWidth="1020" windowHeight="413" activeSheetId="1" showComments="commIndAndComment"/>
  </customWorkbookViews>
</workbook>
</file>

<file path=xl/calcChain.xml><?xml version="1.0" encoding="utf-8"?>
<calcChain xmlns="http://schemas.openxmlformats.org/spreadsheetml/2006/main">
  <c r="H19" i="1"/>
  <c r="H59"/>
  <c r="H58"/>
  <c r="H31"/>
  <c r="H44"/>
  <c r="H148"/>
  <c r="H149"/>
  <c r="H139"/>
  <c r="H136"/>
  <c r="H52"/>
  <c r="H42"/>
  <c r="H47"/>
  <c r="H48"/>
  <c r="H49"/>
  <c r="H46"/>
  <c r="H114"/>
  <c r="H113"/>
  <c r="H112"/>
  <c r="H111"/>
  <c r="H105"/>
  <c r="H106"/>
  <c r="H107"/>
  <c r="H108"/>
  <c r="H104"/>
  <c r="H80"/>
  <c r="H81"/>
  <c r="H82"/>
  <c r="H83"/>
  <c r="H84"/>
  <c r="H85"/>
  <c r="H86"/>
  <c r="H87"/>
  <c r="H79"/>
  <c r="H71"/>
  <c r="H61"/>
  <c r="H60"/>
  <c r="H53"/>
  <c r="H54"/>
  <c r="H55"/>
  <c r="H56"/>
  <c r="H140"/>
  <c r="H77"/>
  <c r="H76"/>
  <c r="H132"/>
  <c r="H133"/>
  <c r="H134"/>
  <c r="H135"/>
  <c r="H131"/>
  <c r="H130"/>
  <c r="H127"/>
  <c r="H125"/>
  <c r="H126"/>
  <c r="H124"/>
  <c r="H118"/>
  <c r="H119"/>
  <c r="H120"/>
  <c r="H121"/>
  <c r="H122"/>
  <c r="H117"/>
  <c r="H90"/>
  <c r="H91"/>
  <c r="H92"/>
  <c r="H93"/>
  <c r="H94"/>
  <c r="H95"/>
  <c r="H96"/>
  <c r="H97"/>
  <c r="H98"/>
  <c r="H99"/>
  <c r="H70"/>
  <c r="H69"/>
  <c r="H68"/>
  <c r="H142"/>
  <c r="H143"/>
  <c r="H144"/>
  <c r="H145"/>
  <c r="H67"/>
  <c r="H66"/>
  <c r="H41"/>
  <c r="H39"/>
  <c r="H40"/>
  <c r="H33"/>
  <c r="H34"/>
  <c r="H35"/>
  <c r="H36"/>
  <c r="H37"/>
  <c r="H38"/>
  <c r="H32"/>
  <c r="H20"/>
  <c r="H26"/>
  <c r="H25"/>
  <c r="H24"/>
  <c r="H21"/>
</calcChain>
</file>

<file path=xl/sharedStrings.xml><?xml version="1.0" encoding="utf-8"?>
<sst xmlns="http://schemas.openxmlformats.org/spreadsheetml/2006/main" count="384" uniqueCount="184">
  <si>
    <t>THÔNG TIN CHUNG</t>
  </si>
  <si>
    <t>Địa chỉ</t>
  </si>
  <si>
    <t>Điện thoại</t>
  </si>
  <si>
    <t>Email</t>
  </si>
  <si>
    <t>Năm 2017</t>
  </si>
  <si>
    <t>Chỉ tiêu</t>
  </si>
  <si>
    <t>Giải thích biến động</t>
  </si>
  <si>
    <t>HẠ TẦNG KỸ THUẬT CNTT</t>
  </si>
  <si>
    <t>Đơn vị tính</t>
  </si>
  <si>
    <t xml:space="preserve">Đơn vị </t>
  </si>
  <si>
    <t>Đơn vị</t>
  </si>
  <si>
    <t>Người</t>
  </si>
  <si>
    <t>Thủ tục</t>
  </si>
  <si>
    <t>Máy</t>
  </si>
  <si>
    <t>Kbps</t>
  </si>
  <si>
    <t>Leased Line</t>
  </si>
  <si>
    <t>FTTH</t>
  </si>
  <si>
    <t>xDSL (ADSL và SDSL)</t>
  </si>
  <si>
    <t>Băng rộng khác</t>
  </si>
  <si>
    <t>Máy tính để bàn</t>
  </si>
  <si>
    <t>Máy tính xách tay</t>
  </si>
  <si>
    <t>Máy chủ</t>
  </si>
  <si>
    <t>1.1</t>
  </si>
  <si>
    <t>1.2</t>
  </si>
  <si>
    <t>1.3</t>
  </si>
  <si>
    <t>2.1</t>
  </si>
  <si>
    <t>2.2</t>
  </si>
  <si>
    <t>2.3</t>
  </si>
  <si>
    <t>2.4</t>
  </si>
  <si>
    <t>Tổng số đơn vị trực thuộc kết nối với mạng diện rộng của Bộ</t>
  </si>
  <si>
    <t>6.1</t>
  </si>
  <si>
    <t>Tổng số máy tính có cài đặt các phần mềm diệt và phòng chống virus</t>
  </si>
  <si>
    <t>Máy tính</t>
  </si>
  <si>
    <t>6.2</t>
  </si>
  <si>
    <t>Tường lửa</t>
  </si>
  <si>
    <t>Lọc thư rác</t>
  </si>
  <si>
    <t>Phần mềm bảo mật/diệt virut</t>
  </si>
  <si>
    <t>Hệ thống cảnh báo truy nhập trái phép</t>
  </si>
  <si>
    <t>Giải pháp khác (Ghi rõ tên giải pháp)</t>
  </si>
  <si>
    <t>6.2.1</t>
  </si>
  <si>
    <t>Có/Không</t>
  </si>
  <si>
    <t>Triển khai hệ thống an toàn thông tin, an toàn dữ liệu</t>
  </si>
  <si>
    <t>STT</t>
  </si>
  <si>
    <t>Băng từ</t>
  </si>
  <si>
    <t>Tủ đĩa</t>
  </si>
  <si>
    <t>SAN</t>
  </si>
  <si>
    <t>NAS</t>
  </si>
  <si>
    <t>DAS</t>
  </si>
  <si>
    <t>Tổng đầu tư cho hạ tầng kỹ thuật</t>
  </si>
  <si>
    <t>VND</t>
  </si>
  <si>
    <t>HẠ TẦNG NHÂN LỰC CNTT</t>
  </si>
  <si>
    <t>B.</t>
  </si>
  <si>
    <t>A.</t>
  </si>
  <si>
    <t>Tổng số cán bộ chuyên trách về CNTT</t>
  </si>
  <si>
    <t>Tổng số cán bộ chuyên trách về CNTT có trình độ đại học trở lên</t>
  </si>
  <si>
    <t>Tổng số cán bộ chuyên trách về an toàn thông tin</t>
  </si>
  <si>
    <t>Tổng số lượt CCVC được hướng dẫn sử dụng các phần mềm nguồn mở thông dụng (OpenOffice, ThunderBird, FireFox và Unikey hoặc các phần mềm nguồn mở khác)  trong năm</t>
  </si>
  <si>
    <t>Tổng số lượt CCVC được tập huấn về an toàn thông tin trong năm</t>
  </si>
  <si>
    <t xml:space="preserve">Tổng chi cho đào tạo CNTT </t>
  </si>
  <si>
    <t>D.</t>
  </si>
  <si>
    <t>C.</t>
  </si>
  <si>
    <t>ỨNG DỤNG CNTT</t>
  </si>
  <si>
    <t>•</t>
  </si>
  <si>
    <t>Quản lý văn bản và điều hành trên môi trường mạng</t>
  </si>
  <si>
    <t>Quản lý nhân sự</t>
  </si>
  <si>
    <t>Quản lý đề tài khoa học</t>
  </si>
  <si>
    <t>Quản lý tài chính - kế toán</t>
  </si>
  <si>
    <t>Quản lý thanh tra</t>
  </si>
  <si>
    <t xml:space="preserve">Quản lý chuyên ngành </t>
  </si>
  <si>
    <t>Thư điện tử nội bộ</t>
  </si>
  <si>
    <t>Hệ thống phòng chống virus máy tính và thư rác (spam)</t>
  </si>
  <si>
    <t>Ứng dụng chữ ký số</t>
  </si>
  <si>
    <t>Ứng dụng khác (Liệt kê chi tiết)</t>
  </si>
  <si>
    <t>TT</t>
  </si>
  <si>
    <t xml:space="preserve">Tên cơ sở dữ liệu </t>
  </si>
  <si>
    <t>Ghi chú</t>
  </si>
  <si>
    <t>Tên phần mềm nguồn mở</t>
  </si>
  <si>
    <t>Lĩnh vực ứng dụng</t>
  </si>
  <si>
    <t>Số đơn vị đã triển khai</t>
  </si>
  <si>
    <t>I</t>
  </si>
  <si>
    <t>CSDL đang chuẩn bị</t>
  </si>
  <si>
    <t>II</t>
  </si>
  <si>
    <t>CSDL đang xây dựng</t>
  </si>
  <si>
    <t>III</t>
  </si>
  <si>
    <t>CSDL đã đưa vào sử dụng</t>
  </si>
  <si>
    <t>Xây dựng cơ sở dữ liệu chuyên ngành (Xem Phụ lục I)</t>
  </si>
  <si>
    <t>Nội bộ</t>
  </si>
  <si>
    <t>Giấy mời họp</t>
  </si>
  <si>
    <t>Tài liệu phục vụ cuộc họp</t>
  </si>
  <si>
    <t>Văn bản để biết, để báo cáo</t>
  </si>
  <si>
    <t>Thông báo chung của cơ quan</t>
  </si>
  <si>
    <t>Các tài liệu cần trao đổi trong quá trình xử lý công việc</t>
  </si>
  <si>
    <t>Các hoạt động nội bộ khác (ghi cụ thể)</t>
  </si>
  <si>
    <t>Với cơ quan, tổ chức, cá nhân bên ngoài</t>
  </si>
  <si>
    <t>Văn bản hành chính</t>
  </si>
  <si>
    <t>Hồ sơ công việc</t>
  </si>
  <si>
    <t>Gửi bản điện tử kèm theo văn bản giấy cho Chính phủ</t>
  </si>
  <si>
    <t>Gửi bản điện tử kèm theo văn bản giấy cho UBND các cấp</t>
  </si>
  <si>
    <t>Tổng số đơn vị trực thuộc đã triển khai các văn bản điện tử</t>
  </si>
  <si>
    <t>Triển khai ứng dụng phần mềm nguồn mở</t>
  </si>
  <si>
    <t xml:space="preserve">Tỷ lệ máy trạm cài đặt phần mềm văn phòng OpenOffice: </t>
  </si>
  <si>
    <t xml:space="preserve">Tỷ lệ máy trạm cài đặt phần mềm thư điện tử ThunderBird: </t>
  </si>
  <si>
    <t>Tỷ lệ máy trạm cài đặt phần mềm bộ gõ tiếng Việt Unikey:</t>
  </si>
  <si>
    <t>Tỷ lệ máy trạm cài đặt hệ điều hành PMNM:</t>
  </si>
  <si>
    <t>Tỷ lệ máy chủ cài đặt hệ điều hành PMNM:</t>
  </si>
  <si>
    <t xml:space="preserve">Tỷ lệ máy trạm cài đặt phần mềm trình duyệt web FireFox: </t>
  </si>
  <si>
    <t>8.1</t>
  </si>
  <si>
    <t>8.2</t>
  </si>
  <si>
    <t>8.2.1</t>
  </si>
  <si>
    <t>8.2.2</t>
  </si>
  <si>
    <t>8.2.3</t>
  </si>
  <si>
    <t>8.2.4</t>
  </si>
  <si>
    <t>Dịch vụ</t>
  </si>
  <si>
    <t>9.1</t>
  </si>
  <si>
    <t>9.2</t>
  </si>
  <si>
    <t>Tổng số dịch vụ công trực tuyến mức độ 4</t>
  </si>
  <si>
    <t>Tổng số dịch vụ công trực tuyến mức độ 3</t>
  </si>
  <si>
    <t>Tổng số dịch vụ công trực tuyến mức độ 2</t>
  </si>
  <si>
    <t>Tổng số dịch vụ công trực tuyến mức độ 1</t>
  </si>
  <si>
    <t>Tổng đầu tư cho ứng dụng CNTT</t>
  </si>
  <si>
    <t>10.</t>
  </si>
  <si>
    <t>%</t>
  </si>
  <si>
    <t>Họ và tên</t>
  </si>
  <si>
    <t>Bộ phận công tác</t>
  </si>
  <si>
    <t>Chức vụ</t>
  </si>
  <si>
    <t>Di động</t>
  </si>
  <si>
    <t>THÔNG TIN NGƯỜI ĐIỀN PHIẾU</t>
  </si>
  <si>
    <t>PHỤ LỤC II - DANH SÁCH CÁC PHẦN MỀM NGUỒN MỞ TỰ PHÁT TRIỂN</t>
  </si>
  <si>
    <t>Fax</t>
  </si>
  <si>
    <t>Điện thoại cố định</t>
  </si>
  <si>
    <t>7.1</t>
  </si>
  <si>
    <t>7.2</t>
  </si>
  <si>
    <t>Tổng số CCVC sử dụng phần mềm nguồn mở trong công việc</t>
  </si>
  <si>
    <t>…..</t>
  </si>
  <si>
    <t>….</t>
  </si>
  <si>
    <t>Tổng số các đơn vị trực thuộc đã triển khai các ứng dụng cơ bản</t>
  </si>
  <si>
    <t>6.1.1</t>
  </si>
  <si>
    <t>6.1.2</t>
  </si>
  <si>
    <t>6.2.2</t>
  </si>
  <si>
    <t>7.3</t>
  </si>
  <si>
    <t>Trong đó:</t>
  </si>
  <si>
    <t>PHIẾU THU THẬP SỐ LIỆU VỀ MỨC ĐỘ SẴN SÀNG
 CHO PHÁT TRIỂN VÀ ỨNG DỤNG CNTT-TT NĂM 2019</t>
  </si>
  <si>
    <t>Năm 2018</t>
  </si>
  <si>
    <t>,ngày        tháng     năm  2019</t>
  </si>
  <si>
    <t>Nguồn mở/ Nguồn đóng</t>
  </si>
  <si>
    <t>Tổng đầu tư cho hạ tầng an toàn thông tin</t>
  </si>
  <si>
    <t>PHỤ LỤC I - DANH SÁCH CƠ SỞ DỮ LIỆU CỦA ĐƠN VỊ</t>
  </si>
  <si>
    <t>Tên Đơn vị</t>
  </si>
  <si>
    <t>Địa chỉ website Đơn vị</t>
  </si>
  <si>
    <t xml:space="preserve">Tổng số các đơn vị trực thuộc </t>
  </si>
  <si>
    <t>Tổng số các cơ quan quản lý chuyên ngành ở các tỉnh, thành phố được phân cấp quản lý theo lĩnh vực của Đơn vị</t>
  </si>
  <si>
    <t>Tổng số thủ tục hành chính (TTHC) còn hiệu lực của đơn vị</t>
  </si>
  <si>
    <t xml:space="preserve">Tổng số cán bộ công chức, viên chức, người lao động của đơn vị </t>
  </si>
  <si>
    <t>Đơn vị có kết nối với mạng chuyên dùng của Chính phủ (CPNet) không</t>
  </si>
  <si>
    <t>Triển khai các giải pháp an toàn thông tin tại Đơn vị</t>
  </si>
  <si>
    <t>6.3</t>
  </si>
  <si>
    <t>Triển khai các giải pháp an toàn dữ liệu tại đơn vị</t>
  </si>
  <si>
    <t>Tổng số CCVC được cấp hòm thư điện tử công vụ chính thức của đơn vị</t>
  </si>
  <si>
    <t>Tổng số CCVC sử dụng hòm thư điện tử công vụ chính thức trong công việc</t>
  </si>
  <si>
    <t>Các ứng dụng cơ bản đã triển khai tại Đơn vị</t>
  </si>
  <si>
    <t>Sử dụng văn bản điện tử trong hoạt động của Đơn vị</t>
  </si>
  <si>
    <t>Các loại văn bản điện tử đã triển khai tại Đơn vị</t>
  </si>
  <si>
    <t>Tại Đơn vị</t>
  </si>
  <si>
    <t>Các PMNM do đơn vị tự phát triển hoặc thuê đơn vị khác phát triển và đã triển khai ứng dụng cho Đơn vị và các đơn vị trực thuộc (Xem Phụ lục II)</t>
  </si>
  <si>
    <t>Dịch vụ công trực tuyến (chỉ dành cho các Đơn vị có dịch vụ công)</t>
  </si>
  <si>
    <t>Tổng số dịch vụ hành chính công của do các đơn vị trực tiếp thực hiện (DVC cấp Trung ương)</t>
  </si>
  <si>
    <t>Tổng số dịch vụ công trực tuyến ở tất cả các mức độ đơn vị trực tiếp thực hiện (DVCTT cấp Trung ương)</t>
  </si>
  <si>
    <t>Cổng trang thông tin điện tử chính thức của Đơn vị</t>
  </si>
  <si>
    <t>Địa chỉ cổng/Trang thông tin điện tử chính thức của đơn vị</t>
  </si>
  <si>
    <t>Công nghệ xây dựng cổng/trang thông tin điện tử chính thức của Đơn vị</t>
  </si>
  <si>
    <t>BỘ TÀI NGUYÊN VÀ MÔI TRƯỜNG</t>
  </si>
  <si>
    <t>CỤC CÔNG NGHỆ THÔNG TIN VÀ DỮ LIỆU TÀI NGUYÊN MÔI TRƯỜNG</t>
  </si>
  <si>
    <r>
      <t xml:space="preserve">Trung tâm dữ liệu của Bộ </t>
    </r>
    <r>
      <rPr>
        <sz val="11"/>
        <color theme="1"/>
        <rFont val="Times New Roman"/>
        <family val="1"/>
      </rPr>
      <t>(đầu tư hay thuê đều tính là có)</t>
    </r>
  </si>
  <si>
    <r>
      <t>Hội nghị truyền hình của Bộ</t>
    </r>
    <r>
      <rPr>
        <sz val="11"/>
        <color theme="1"/>
        <rFont val="Times New Roman"/>
        <family val="1"/>
      </rPr>
      <t xml:space="preserve"> (đầu tư hay thuê đều tính là có)</t>
    </r>
  </si>
  <si>
    <r>
      <t xml:space="preserve">Người kê khai 
</t>
    </r>
    <r>
      <rPr>
        <i/>
        <sz val="11"/>
        <color theme="1"/>
        <rFont val="Times New Roman"/>
        <family val="1"/>
      </rPr>
      <t>(Ký và ghi rõ họ tên)</t>
    </r>
    <r>
      <rPr>
        <b/>
        <sz val="11"/>
        <color theme="1"/>
        <rFont val="Times New Roman"/>
        <family val="1"/>
      </rPr>
      <t xml:space="preserve">
</t>
    </r>
  </si>
  <si>
    <t>Tổng số thủ tục hành chính do các đơn vị thực hiện</t>
  </si>
  <si>
    <t xml:space="preserve"> Tổng số thủ tục hành chính do các chủ thể khác thực hiện</t>
  </si>
  <si>
    <t>Tổng số các cơ quan quản lý chuyên ngành ở các tỉnh, thành phố kết nối với hệ thống thông tin của Bộ bằng đường truyền tốc độ cao</t>
  </si>
  <si>
    <r>
      <t xml:space="preserve">Tổng số cán bộ công chức của đơn vị.
</t>
    </r>
    <r>
      <rPr>
        <i/>
        <sz val="11"/>
        <color theme="1"/>
        <rFont val="Times New Roman"/>
        <family val="1"/>
      </rPr>
      <t xml:space="preserve">(Ghi chú: phạm vi thống kê chỉ bao gồm cán bộ công chức tại trụ sở chính của đơn vị) </t>
    </r>
  </si>
  <si>
    <r>
      <rPr>
        <b/>
        <sz val="11"/>
        <color theme="1"/>
        <rFont val="Times New Roman"/>
        <family val="1"/>
      </rPr>
      <t xml:space="preserve">Tổng số cán bộ viên chức của đơn vị </t>
    </r>
    <r>
      <rPr>
        <b/>
        <i/>
        <sz val="11"/>
        <color theme="1"/>
        <rFont val="Times New Roman"/>
        <family val="1"/>
      </rPr>
      <t xml:space="preserve">
</t>
    </r>
    <r>
      <rPr>
        <i/>
        <sz val="11"/>
        <color theme="1"/>
        <rFont val="Times New Roman"/>
        <family val="1"/>
      </rPr>
      <t xml:space="preserve">(Ghi chú: phạm vi thống kê chỉ bao gồm cán bộ viên chức tại trụ sở chính của đơn vị) </t>
    </r>
  </si>
  <si>
    <r>
      <t xml:space="preserve">Tổng số máy tính
</t>
    </r>
    <r>
      <rPr>
        <i/>
        <sz val="11"/>
        <color theme="1"/>
        <rFont val="Times New Roman"/>
        <family val="1"/>
      </rPr>
      <t xml:space="preserve">(Ghi chú: phạm vi thống kê bao gồm các máy tính tại trụ sở làm việc chính của đơn vị) </t>
    </r>
  </si>
  <si>
    <r>
      <t xml:space="preserve">Băng thông kết nối Internet theo từng loại kết nối (kbps)
</t>
    </r>
    <r>
      <rPr>
        <i/>
        <sz val="11"/>
        <color theme="1"/>
        <rFont val="Times New Roman"/>
        <family val="1"/>
      </rPr>
      <t xml:space="preserve">(Ghi chú: phạm vi thống kê bao gồm các máy tính tại trụ sở làm việc chính của đơn vị) </t>
    </r>
  </si>
  <si>
    <r>
      <t xml:space="preserve">Lãnh đạo đơn vị 
</t>
    </r>
    <r>
      <rPr>
        <i/>
        <sz val="11"/>
        <color theme="1"/>
        <rFont val="Times New Roman"/>
        <family val="1"/>
      </rPr>
      <t>(Ký tên, đóng dấu hoặc ký số)</t>
    </r>
    <r>
      <rPr>
        <b/>
        <sz val="11"/>
        <color theme="1"/>
        <rFont val="Times New Roman"/>
        <family val="1"/>
      </rPr>
      <t xml:space="preserve">
</t>
    </r>
  </si>
  <si>
    <t xml:space="preserve">Hướng dẫn chung:
• Trong phiếu này, các đơn vị trực thuộc Bộ Tài nguyên và Môi trường đều được gọi chung là Đơn vị.  
• Với các số liệu thống kê từ các công bố của các cơ quan quản lý nhà nước như: báo cáo thống kê, kết quả điều tra v.v., cần ghi rõ nguồn cung cấp.
• Những trường hợp không có được số liệu chính xác, có thể sử dụng số ước tính gần đúng nhất có thể. Trong trường hợp không thể ước tính hoặc thu thập được số liệu thì ghi bằng 0 hoặc ghi số liệu năm trước đó và giải thích.
• Thời điểm và số liệu thống kê:
 - Cột Năm 2018: Nếu số liệu không có chú thích gì về thời điểm điều tra thì lấy số liệu đến 31/12/2018.
- Cột Năm 2017: Lấy số liệu đến 31/12/2017.
- Cột Giải thích biến động: Khi số liệu có sự thay đổi lớn giữa các năm, đề nghị giải thích lý do.
• Sau khi điền phiếu điều tra, đề nghị ghi rõ tên và thông tin liên hệ của cán bộ xử lý vào cuối phiếu điều tra để liên lạc, trao đổi khi cần.
</t>
  </si>
</sst>
</file>

<file path=xl/styles.xml><?xml version="1.0" encoding="utf-8"?>
<styleSheet xmlns="http://schemas.openxmlformats.org/spreadsheetml/2006/main">
  <numFmts count="1">
    <numFmt numFmtId="164" formatCode="_-* #,##0.00\ _₫_-;\-* #,##0.00\ _₫_-;_-* &quot;-&quot;??\ _₫_-;_-@_-"/>
  </numFmts>
  <fonts count="18">
    <font>
      <sz val="11"/>
      <color theme="1"/>
      <name val="Calibri"/>
      <family val="2"/>
      <charset val="163"/>
      <scheme val="minor"/>
    </font>
    <font>
      <sz val="11"/>
      <color theme="1"/>
      <name val="Calibri"/>
      <family val="2"/>
      <charset val="163"/>
      <scheme val="minor"/>
    </font>
    <font>
      <sz val="12"/>
      <color theme="1"/>
      <name val="Times New Roman"/>
      <family val="1"/>
      <charset val="163"/>
    </font>
    <font>
      <b/>
      <sz val="12"/>
      <color theme="1"/>
      <name val="Times New Roman"/>
      <family val="1"/>
      <charset val="163"/>
    </font>
    <font>
      <sz val="11"/>
      <color theme="1"/>
      <name val="Cambria"/>
      <family val="1"/>
      <charset val="163"/>
      <scheme val="major"/>
    </font>
    <font>
      <b/>
      <sz val="13"/>
      <color theme="1"/>
      <name val="Cambria"/>
      <family val="1"/>
      <charset val="163"/>
      <scheme val="major"/>
    </font>
    <font>
      <i/>
      <sz val="12"/>
      <color theme="1"/>
      <name val="Times New Roman"/>
      <family val="1"/>
      <charset val="163"/>
    </font>
    <font>
      <sz val="12"/>
      <color theme="1"/>
      <name val="Cambria"/>
      <family val="1"/>
      <charset val="163"/>
      <scheme val="major"/>
    </font>
    <font>
      <b/>
      <sz val="12"/>
      <color theme="1"/>
      <name val="Cambria"/>
      <family val="1"/>
      <charset val="163"/>
      <scheme val="major"/>
    </font>
    <font>
      <b/>
      <sz val="13"/>
      <color theme="1"/>
      <name val="Times New Roman"/>
      <family val="1"/>
    </font>
    <font>
      <sz val="11"/>
      <color theme="1"/>
      <name val="Times New Roman"/>
      <family val="1"/>
    </font>
    <font>
      <sz val="13"/>
      <color theme="1"/>
      <name val="Times New Roman"/>
      <family val="1"/>
    </font>
    <font>
      <b/>
      <sz val="11"/>
      <color theme="1"/>
      <name val="Times New Roman"/>
      <family val="1"/>
    </font>
    <font>
      <b/>
      <sz val="12"/>
      <color theme="1"/>
      <name val="Times New Roman"/>
      <family val="1"/>
    </font>
    <font>
      <sz val="11"/>
      <color rgb="FFFF0000"/>
      <name val="Times New Roman"/>
      <family val="1"/>
    </font>
    <font>
      <b/>
      <i/>
      <sz val="11"/>
      <color theme="1"/>
      <name val="Times New Roman"/>
      <family val="1"/>
    </font>
    <font>
      <i/>
      <sz val="11"/>
      <color theme="1"/>
      <name val="Times New Roman"/>
      <family val="1"/>
    </font>
    <font>
      <b/>
      <i/>
      <sz val="11"/>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4" fillId="0" borderId="0" xfId="0" applyFont="1" applyAlignment="1">
      <alignment wrapText="1"/>
    </xf>
    <xf numFmtId="0" fontId="4" fillId="0" borderId="0" xfId="0" applyFont="1"/>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6" fillId="0" borderId="0" xfId="0" applyFont="1" applyAlignment="1">
      <alignment horizontal="justify" vertical="center"/>
    </xf>
    <xf numFmtId="0" fontId="0" fillId="0" borderId="0" xfId="0" applyAlignment="1">
      <alignment vertical="center"/>
    </xf>
    <xf numFmtId="3" fontId="3" fillId="0" borderId="1" xfId="0" applyNumberFormat="1" applyFont="1" applyBorder="1" applyAlignment="1">
      <alignment horizontal="justify" vertical="center" wrapText="1"/>
    </xf>
    <xf numFmtId="3" fontId="2" fillId="0" borderId="1" xfId="0" applyNumberFormat="1" applyFont="1" applyBorder="1" applyAlignment="1">
      <alignment horizontal="justify" vertical="center" wrapText="1"/>
    </xf>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5" fillId="3" borderId="0" xfId="0" applyFont="1" applyFill="1" applyAlignment="1">
      <alignment vertical="center" wrapText="1"/>
    </xf>
    <xf numFmtId="0" fontId="12" fillId="3" borderId="0" xfId="0" applyFont="1" applyFill="1" applyBorder="1" applyAlignment="1">
      <alignment horizontal="left" vertical="center"/>
    </xf>
    <xf numFmtId="0" fontId="10" fillId="0" borderId="0" xfId="0" applyFont="1" applyAlignment="1">
      <alignment vertical="center"/>
    </xf>
    <xf numFmtId="0" fontId="10" fillId="0" borderId="0" xfId="0" applyFont="1"/>
    <xf numFmtId="0" fontId="12" fillId="0" borderId="0" xfId="0" applyFont="1" applyBorder="1" applyAlignment="1">
      <alignment horizontal="left" vertical="center"/>
    </xf>
    <xf numFmtId="0" fontId="13" fillId="0" borderId="0" xfId="0" applyFont="1" applyBorder="1" applyAlignment="1">
      <alignment horizontal="left" vertical="center"/>
    </xf>
    <xf numFmtId="0" fontId="12" fillId="3" borderId="1" xfId="0" applyFont="1" applyFill="1" applyBorder="1" applyAlignment="1">
      <alignment horizontal="left" vertical="center"/>
    </xf>
    <xf numFmtId="0" fontId="12" fillId="0" borderId="1" xfId="0" applyFont="1" applyBorder="1" applyAlignment="1">
      <alignment vertical="center"/>
    </xf>
    <xf numFmtId="0" fontId="10" fillId="3" borderId="0" xfId="0" applyFont="1" applyFill="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2" fillId="3" borderId="1" xfId="0" applyFont="1" applyFill="1" applyBorder="1" applyAlignme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0" borderId="1" xfId="0" applyFont="1" applyBorder="1" applyAlignment="1">
      <alignment horizontal="center" vertical="center"/>
    </xf>
    <xf numFmtId="3" fontId="10" fillId="0" borderId="1" xfId="0" applyNumberFormat="1" applyFont="1" applyBorder="1" applyAlignment="1">
      <alignment vertical="center"/>
    </xf>
    <xf numFmtId="0" fontId="10" fillId="0" borderId="1" xfId="0" applyFont="1" applyBorder="1" applyAlignment="1">
      <alignment vertical="center"/>
    </xf>
    <xf numFmtId="0" fontId="14" fillId="0" borderId="0" xfId="0" applyFont="1" applyAlignment="1">
      <alignment vertical="center"/>
    </xf>
    <xf numFmtId="0" fontId="12" fillId="0" borderId="0" xfId="0" applyFont="1" applyBorder="1" applyAlignment="1">
      <alignment horizontal="center" vertical="center"/>
    </xf>
    <xf numFmtId="3" fontId="10" fillId="0" borderId="1" xfId="1" applyNumberFormat="1" applyFont="1" applyBorder="1" applyAlignment="1">
      <alignment vertical="center"/>
    </xf>
    <xf numFmtId="0" fontId="14" fillId="0" borderId="8" xfId="0" applyFont="1" applyBorder="1" applyAlignment="1">
      <alignment vertical="center"/>
    </xf>
    <xf numFmtId="0" fontId="10" fillId="3" borderId="1" xfId="0" applyFont="1" applyFill="1" applyBorder="1" applyAlignment="1">
      <alignment horizontal="left" vertical="center"/>
    </xf>
    <xf numFmtId="0" fontId="10" fillId="0" borderId="1" xfId="0" applyFont="1" applyBorder="1" applyAlignment="1">
      <alignment horizontal="center" vertical="center"/>
    </xf>
    <xf numFmtId="0" fontId="15" fillId="3" borderId="1" xfId="0" applyFont="1" applyFill="1" applyBorder="1" applyAlignment="1">
      <alignment horizontal="left" vertical="center"/>
    </xf>
    <xf numFmtId="0" fontId="10"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left" vertical="center"/>
    </xf>
    <xf numFmtId="0" fontId="10" fillId="0" borderId="1" xfId="0" applyFont="1" applyBorder="1" applyAlignment="1">
      <alignment horizontal="left" vertical="center"/>
    </xf>
    <xf numFmtId="0" fontId="14" fillId="0" borderId="0" xfId="0" applyFont="1" applyAlignment="1"/>
    <xf numFmtId="0" fontId="12" fillId="3" borderId="0" xfId="0" applyFont="1" applyFill="1" applyBorder="1" applyAlignment="1">
      <alignment horizontal="center" vertical="center"/>
    </xf>
    <xf numFmtId="0" fontId="14" fillId="0" borderId="0" xfId="0" applyFont="1"/>
    <xf numFmtId="0" fontId="12" fillId="3" borderId="5" xfId="0" applyFont="1" applyFill="1" applyBorder="1" applyAlignment="1">
      <alignment horizontal="center" vertical="center"/>
    </xf>
    <xf numFmtId="0" fontId="12" fillId="0" borderId="5" xfId="0" applyFont="1" applyBorder="1" applyAlignment="1">
      <alignment horizontal="center" vertical="center"/>
    </xf>
    <xf numFmtId="3" fontId="10" fillId="0" borderId="5" xfId="0" applyNumberFormat="1" applyFont="1" applyBorder="1" applyAlignment="1">
      <alignment vertical="center"/>
    </xf>
    <xf numFmtId="0" fontId="10" fillId="0" borderId="5" xfId="0" applyFont="1" applyBorder="1" applyAlignment="1">
      <alignment vertical="center"/>
    </xf>
    <xf numFmtId="0" fontId="12" fillId="3" borderId="0" xfId="0" applyFont="1" applyFill="1" applyAlignment="1">
      <alignment horizontal="center" vertical="center"/>
    </xf>
    <xf numFmtId="0" fontId="15"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6" fillId="3" borderId="1" xfId="0" applyFont="1" applyFill="1" applyBorder="1" applyAlignment="1">
      <alignment horizontal="center" vertical="center"/>
    </xf>
    <xf numFmtId="10" fontId="10" fillId="0" borderId="1" xfId="2" applyNumberFormat="1"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0" fillId="0" borderId="0" xfId="0" applyFont="1" applyBorder="1" applyAlignment="1">
      <alignment horizontal="left" vertical="center" wrapText="1"/>
    </xf>
    <xf numFmtId="0" fontId="15" fillId="0" borderId="1" xfId="0"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left" vertical="center"/>
    </xf>
    <xf numFmtId="0" fontId="1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wrapText="1"/>
    </xf>
    <xf numFmtId="0" fontId="9" fillId="3" borderId="0" xfId="0" applyFont="1" applyFill="1" applyBorder="1" applyAlignment="1">
      <alignment horizontal="left" vertical="center"/>
    </xf>
    <xf numFmtId="0" fontId="11" fillId="0" borderId="0" xfId="0" applyFont="1" applyAlignment="1">
      <alignment vertical="center"/>
    </xf>
    <xf numFmtId="0" fontId="11" fillId="0" borderId="0" xfId="0" applyFont="1"/>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3" fontId="10" fillId="0" borderId="1" xfId="1" applyNumberFormat="1" applyFont="1" applyFill="1" applyBorder="1" applyAlignment="1">
      <alignment vertical="center"/>
    </xf>
    <xf numFmtId="0" fontId="10" fillId="0" borderId="1" xfId="0" applyFont="1" applyFill="1" applyBorder="1" applyAlignment="1">
      <alignment vertical="center"/>
    </xf>
    <xf numFmtId="0" fontId="11" fillId="3" borderId="0" xfId="0" applyFont="1" applyFill="1" applyAlignment="1">
      <alignment horizontal="center" vertical="center" wrapText="1"/>
    </xf>
    <xf numFmtId="0" fontId="9" fillId="3" borderId="0" xfId="0" applyFont="1" applyFill="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Border="1" applyAlignment="1">
      <alignment horizontal="left" vertical="center"/>
    </xf>
    <xf numFmtId="0" fontId="12" fillId="0" borderId="4"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2" fillId="2" borderId="1" xfId="0" applyFont="1" applyFill="1" applyBorder="1" applyAlignment="1">
      <alignment horizontal="center" vertical="center"/>
    </xf>
    <xf numFmtId="0" fontId="15" fillId="0" borderId="1" xfId="0" applyFont="1" applyBorder="1" applyAlignment="1">
      <alignmen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6" fillId="0" borderId="1" xfId="0" applyFont="1" applyBorder="1" applyAlignment="1">
      <alignment horizontal="left" vertical="center" wrapText="1"/>
    </xf>
    <xf numFmtId="0" fontId="10"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5" fillId="0" borderId="5" xfId="0" applyFont="1" applyBorder="1" applyAlignment="1">
      <alignment horizontal="left" vertical="center" wrapText="1"/>
    </xf>
    <xf numFmtId="0" fontId="17" fillId="0" borderId="3" xfId="0" applyFont="1" applyBorder="1" applyAlignment="1">
      <alignment horizontal="left" vertical="center" wrapText="1"/>
    </xf>
    <xf numFmtId="0" fontId="12" fillId="0" borderId="1" xfId="0" applyFont="1" applyBorder="1" applyAlignment="1">
      <alignment horizontal="left" vertical="center"/>
    </xf>
    <xf numFmtId="0" fontId="16"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0" fontId="8"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890737</xdr:colOff>
      <xdr:row>1</xdr:row>
      <xdr:rowOff>271743</xdr:rowOff>
    </xdr:from>
    <xdr:to>
      <xdr:col>3</xdr:col>
      <xdr:colOff>231913</xdr:colOff>
      <xdr:row>2</xdr:row>
      <xdr:rowOff>0</xdr:rowOff>
    </xdr:to>
    <xdr:cxnSp macro="">
      <xdr:nvCxnSpPr>
        <xdr:cNvPr id="3" name="Straight Connector 2"/>
        <xdr:cNvCxnSpPr/>
      </xdr:nvCxnSpPr>
      <xdr:spPr>
        <a:xfrm>
          <a:off x="1263454" y="478808"/>
          <a:ext cx="3291981" cy="1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167"/>
  <sheetViews>
    <sheetView tabSelected="1" zoomScale="115" zoomScaleNormal="115" workbookViewId="0">
      <selection activeCell="A7" sqref="A7:G7"/>
    </sheetView>
  </sheetViews>
  <sheetFormatPr defaultColWidth="9" defaultRowHeight="15.75"/>
  <cols>
    <col min="1" max="1" width="5.28515625" style="25" customWidth="1"/>
    <col min="2" max="2" width="27.85546875" style="7" customWidth="1"/>
    <col min="3" max="3" width="31.42578125" style="7" customWidth="1"/>
    <col min="4" max="4" width="10.7109375" style="6" customWidth="1"/>
    <col min="5" max="6" width="13.42578125" style="7" customWidth="1"/>
    <col min="7" max="7" width="21" style="7" customWidth="1"/>
    <col min="8" max="8" width="16.85546875" style="7" customWidth="1"/>
    <col min="9" max="9" width="17.28515625" style="2" customWidth="1"/>
    <col min="10" max="16384" width="9" style="2"/>
  </cols>
  <sheetData>
    <row r="1" spans="1:9" ht="16.5" customHeight="1">
      <c r="A1" s="83" t="s">
        <v>170</v>
      </c>
      <c r="B1" s="83"/>
      <c r="C1" s="83"/>
      <c r="D1" s="83"/>
      <c r="E1" s="83"/>
      <c r="F1" s="26"/>
      <c r="G1" s="26"/>
      <c r="H1" s="4"/>
      <c r="I1" s="3"/>
    </row>
    <row r="2" spans="1:9" ht="21.75" customHeight="1">
      <c r="A2" s="84" t="s">
        <v>171</v>
      </c>
      <c r="B2" s="84"/>
      <c r="C2" s="84"/>
      <c r="D2" s="84"/>
      <c r="E2" s="84"/>
      <c r="F2" s="26"/>
      <c r="G2" s="26"/>
      <c r="H2" s="4"/>
    </row>
    <row r="3" spans="1:9" ht="18" customHeight="1">
      <c r="A3" s="23"/>
      <c r="B3" s="5"/>
      <c r="C3" s="5"/>
      <c r="F3" s="5"/>
      <c r="G3" s="5"/>
      <c r="H3" s="5"/>
    </row>
    <row r="4" spans="1:9" ht="40.5" customHeight="1">
      <c r="A4" s="98" t="s">
        <v>141</v>
      </c>
      <c r="B4" s="98"/>
      <c r="C4" s="98"/>
      <c r="D4" s="98"/>
      <c r="E4" s="98"/>
      <c r="F4" s="98"/>
      <c r="G4" s="98"/>
      <c r="H4" s="4"/>
    </row>
    <row r="5" spans="1:9" ht="22.5" customHeight="1">
      <c r="A5" s="98"/>
      <c r="B5" s="98"/>
      <c r="C5" s="98"/>
      <c r="D5" s="98"/>
      <c r="E5" s="98"/>
      <c r="F5" s="98"/>
      <c r="G5" s="98"/>
      <c r="H5" s="4"/>
    </row>
    <row r="6" spans="1:9" ht="9.75" customHeight="1">
      <c r="A6" s="23"/>
      <c r="B6" s="5"/>
      <c r="F6" s="5"/>
      <c r="G6" s="5"/>
      <c r="H6" s="5"/>
    </row>
    <row r="7" spans="1:9" ht="156" customHeight="1">
      <c r="A7" s="97" t="s">
        <v>183</v>
      </c>
      <c r="B7" s="97"/>
      <c r="C7" s="97"/>
      <c r="D7" s="97"/>
      <c r="E7" s="97"/>
      <c r="F7" s="97"/>
      <c r="G7" s="97"/>
      <c r="H7" s="8"/>
      <c r="I7" s="1"/>
    </row>
    <row r="8" spans="1:9" ht="12" customHeight="1">
      <c r="A8" s="24"/>
      <c r="B8" s="9"/>
      <c r="C8" s="9"/>
      <c r="D8" s="10"/>
      <c r="E8" s="9"/>
      <c r="F8" s="9"/>
      <c r="G8" s="9"/>
      <c r="H8" s="8"/>
      <c r="I8" s="1"/>
    </row>
    <row r="9" spans="1:9" s="78" customFormat="1" ht="16.5">
      <c r="A9" s="76" t="s">
        <v>52</v>
      </c>
      <c r="B9" s="99" t="s">
        <v>0</v>
      </c>
      <c r="C9" s="99"/>
      <c r="D9" s="99"/>
      <c r="E9" s="99"/>
      <c r="F9" s="99"/>
      <c r="G9" s="99"/>
      <c r="H9" s="77"/>
    </row>
    <row r="10" spans="1:9" s="29" customFormat="1">
      <c r="A10" s="27"/>
      <c r="B10" s="30"/>
      <c r="C10" s="30"/>
      <c r="D10" s="31"/>
      <c r="E10" s="30"/>
      <c r="F10" s="30"/>
      <c r="G10" s="30"/>
      <c r="H10" s="28"/>
    </row>
    <row r="11" spans="1:9" s="29" customFormat="1" ht="21.75" customHeight="1">
      <c r="A11" s="32">
        <v>1</v>
      </c>
      <c r="B11" s="33" t="s">
        <v>147</v>
      </c>
      <c r="C11" s="93"/>
      <c r="D11" s="93"/>
      <c r="E11" s="93"/>
      <c r="F11" s="93"/>
      <c r="G11" s="93"/>
      <c r="H11" s="28"/>
    </row>
    <row r="12" spans="1:9" s="29" customFormat="1" ht="21.75" customHeight="1">
      <c r="A12" s="32">
        <v>2</v>
      </c>
      <c r="B12" s="33" t="s">
        <v>1</v>
      </c>
      <c r="C12" s="93"/>
      <c r="D12" s="93"/>
      <c r="E12" s="93"/>
      <c r="F12" s="93"/>
      <c r="G12" s="93"/>
      <c r="H12" s="28"/>
    </row>
    <row r="13" spans="1:9" s="29" customFormat="1" ht="21.75" customHeight="1">
      <c r="A13" s="32">
        <v>3</v>
      </c>
      <c r="B13" s="33" t="s">
        <v>2</v>
      </c>
      <c r="C13" s="94"/>
      <c r="D13" s="95"/>
      <c r="E13" s="95"/>
      <c r="F13" s="95"/>
      <c r="G13" s="96"/>
      <c r="H13" s="28"/>
    </row>
    <row r="14" spans="1:9" s="29" customFormat="1" ht="21.75" customHeight="1">
      <c r="A14" s="32">
        <v>4</v>
      </c>
      <c r="B14" s="33" t="s">
        <v>128</v>
      </c>
      <c r="C14" s="94"/>
      <c r="D14" s="95"/>
      <c r="E14" s="95"/>
      <c r="F14" s="95"/>
      <c r="G14" s="96"/>
      <c r="H14" s="28"/>
    </row>
    <row r="15" spans="1:9" s="29" customFormat="1" ht="21.75" customHeight="1">
      <c r="A15" s="32">
        <v>5</v>
      </c>
      <c r="B15" s="33" t="s">
        <v>3</v>
      </c>
      <c r="C15" s="94"/>
      <c r="D15" s="95"/>
      <c r="E15" s="95"/>
      <c r="F15" s="95"/>
      <c r="G15" s="96"/>
      <c r="H15" s="28"/>
    </row>
    <row r="16" spans="1:9" s="29" customFormat="1" ht="21.75" customHeight="1">
      <c r="A16" s="32">
        <v>6</v>
      </c>
      <c r="B16" s="33" t="s">
        <v>148</v>
      </c>
      <c r="C16" s="93"/>
      <c r="D16" s="93"/>
      <c r="E16" s="93"/>
      <c r="F16" s="93"/>
      <c r="G16" s="93"/>
      <c r="H16" s="28"/>
    </row>
    <row r="17" spans="1:8" s="29" customFormat="1" ht="21.75" customHeight="1">
      <c r="A17" s="34"/>
      <c r="B17" s="35"/>
      <c r="C17" s="36"/>
      <c r="D17" s="36"/>
      <c r="E17" s="36"/>
      <c r="F17" s="36"/>
      <c r="G17" s="36"/>
      <c r="H17" s="28"/>
    </row>
    <row r="18" spans="1:8" s="29" customFormat="1" ht="33.75" customHeight="1">
      <c r="A18" s="37" t="s">
        <v>42</v>
      </c>
      <c r="B18" s="105" t="s">
        <v>5</v>
      </c>
      <c r="C18" s="105"/>
      <c r="D18" s="38" t="s">
        <v>8</v>
      </c>
      <c r="E18" s="38" t="s">
        <v>4</v>
      </c>
      <c r="F18" s="38" t="s">
        <v>142</v>
      </c>
      <c r="G18" s="39" t="s">
        <v>6</v>
      </c>
      <c r="H18" s="28"/>
    </row>
    <row r="19" spans="1:8" s="29" customFormat="1" ht="36" customHeight="1">
      <c r="A19" s="32">
        <v>7</v>
      </c>
      <c r="B19" s="90" t="s">
        <v>149</v>
      </c>
      <c r="C19" s="90"/>
      <c r="D19" s="40" t="s">
        <v>9</v>
      </c>
      <c r="E19" s="41"/>
      <c r="F19" s="41"/>
      <c r="G19" s="42"/>
      <c r="H19" s="43" t="e">
        <f>IF(ABS(F19-E19)/E19&gt;20%, "Số liệu chênh lệch giữa hai năm lớn, đề nghị giải thích","")</f>
        <v>#DIV/0!</v>
      </c>
    </row>
    <row r="20" spans="1:8" s="29" customFormat="1" ht="36" customHeight="1">
      <c r="A20" s="32">
        <v>8</v>
      </c>
      <c r="B20" s="90" t="s">
        <v>150</v>
      </c>
      <c r="C20" s="90"/>
      <c r="D20" s="40" t="s">
        <v>10</v>
      </c>
      <c r="E20" s="41"/>
      <c r="F20" s="41"/>
      <c r="G20" s="42"/>
      <c r="H20" s="43" t="e">
        <f t="shared" ref="H20" si="0">IF(ABS(F20-E20)/E20&gt;10%, "Số liệu chênh lệch giữa hai năm lớn, đề nghị giải thích","")</f>
        <v>#DIV/0!</v>
      </c>
    </row>
    <row r="21" spans="1:8" s="29" customFormat="1" ht="36" customHeight="1">
      <c r="A21" s="32">
        <v>9</v>
      </c>
      <c r="B21" s="90" t="s">
        <v>152</v>
      </c>
      <c r="C21" s="90"/>
      <c r="D21" s="40" t="s">
        <v>11</v>
      </c>
      <c r="E21" s="41"/>
      <c r="F21" s="41"/>
      <c r="G21" s="42"/>
      <c r="H21" s="43" t="e">
        <f>IF(ABS(F21-E21)/E21&gt;10%, "Số liệu chênh lệch giữa hai năm lớn, đề nghị giải thích","")</f>
        <v>#DIV/0!</v>
      </c>
    </row>
    <row r="22" spans="1:8" s="29" customFormat="1" ht="47.25" customHeight="1">
      <c r="A22" s="32">
        <v>10</v>
      </c>
      <c r="B22" s="88" t="s">
        <v>178</v>
      </c>
      <c r="C22" s="100"/>
      <c r="D22" s="40" t="s">
        <v>11</v>
      </c>
      <c r="E22" s="41"/>
      <c r="F22" s="41"/>
      <c r="G22" s="42"/>
      <c r="H22" s="43"/>
    </row>
    <row r="23" spans="1:8" s="29" customFormat="1" ht="47.25" customHeight="1">
      <c r="A23" s="32">
        <v>11</v>
      </c>
      <c r="B23" s="101" t="s">
        <v>179</v>
      </c>
      <c r="C23" s="90"/>
      <c r="D23" s="40" t="s">
        <v>11</v>
      </c>
      <c r="E23" s="41"/>
      <c r="F23" s="41"/>
      <c r="G23" s="42"/>
      <c r="H23" s="43"/>
    </row>
    <row r="24" spans="1:8" s="29" customFormat="1" ht="34.5" customHeight="1">
      <c r="A24" s="32">
        <v>12</v>
      </c>
      <c r="B24" s="88" t="s">
        <v>151</v>
      </c>
      <c r="C24" s="89"/>
      <c r="D24" s="40" t="s">
        <v>12</v>
      </c>
      <c r="E24" s="41"/>
      <c r="F24" s="41"/>
      <c r="G24" s="42"/>
      <c r="H24" s="43" t="e">
        <f>IF(ABS(F24-E24)/E24&gt;20%, "Số liệu chênh lệch giữa hai năm lớn, đề nghị giải thích","")</f>
        <v>#DIV/0!</v>
      </c>
    </row>
    <row r="25" spans="1:8" s="29" customFormat="1" ht="36.75" customHeight="1">
      <c r="A25" s="32">
        <v>13</v>
      </c>
      <c r="B25" s="88" t="s">
        <v>175</v>
      </c>
      <c r="C25" s="89"/>
      <c r="D25" s="40" t="s">
        <v>12</v>
      </c>
      <c r="E25" s="41"/>
      <c r="F25" s="41"/>
      <c r="G25" s="42"/>
      <c r="H25" s="43" t="e">
        <f t="shared" ref="H25:H26" si="1">IF(ABS(F25-E25)/E25&gt;20%, "Số liệu chênh lệch giữa hai năm lớn, đề nghị giải thích","")</f>
        <v>#DIV/0!</v>
      </c>
    </row>
    <row r="26" spans="1:8" s="29" customFormat="1" ht="33.75" customHeight="1">
      <c r="A26" s="32">
        <v>14</v>
      </c>
      <c r="B26" s="90" t="s">
        <v>176</v>
      </c>
      <c r="C26" s="90"/>
      <c r="D26" s="40" t="s">
        <v>12</v>
      </c>
      <c r="E26" s="41"/>
      <c r="F26" s="41"/>
      <c r="G26" s="42"/>
      <c r="H26" s="43" t="e">
        <f t="shared" si="1"/>
        <v>#DIV/0!</v>
      </c>
    </row>
    <row r="27" spans="1:8" s="29" customFormat="1" ht="14.25" customHeight="1">
      <c r="A27" s="27"/>
      <c r="B27" s="44"/>
      <c r="C27" s="44"/>
      <c r="D27" s="36"/>
      <c r="E27" s="35"/>
      <c r="F27" s="35"/>
      <c r="G27" s="35"/>
      <c r="H27" s="28"/>
    </row>
    <row r="28" spans="1:8" s="29" customFormat="1" ht="15">
      <c r="A28" s="27" t="s">
        <v>51</v>
      </c>
      <c r="B28" s="91" t="s">
        <v>7</v>
      </c>
      <c r="C28" s="91"/>
      <c r="D28" s="36"/>
      <c r="E28" s="35"/>
      <c r="F28" s="35"/>
      <c r="G28" s="35"/>
      <c r="H28" s="28"/>
    </row>
    <row r="29" spans="1:8" s="29" customFormat="1" ht="15">
      <c r="A29" s="27"/>
      <c r="B29" s="30"/>
      <c r="C29" s="30"/>
      <c r="D29" s="36"/>
      <c r="E29" s="35"/>
      <c r="F29" s="35"/>
      <c r="G29" s="35"/>
      <c r="H29" s="28"/>
    </row>
    <row r="30" spans="1:8" s="29" customFormat="1" ht="28.5">
      <c r="A30" s="37" t="s">
        <v>42</v>
      </c>
      <c r="B30" s="105" t="s">
        <v>5</v>
      </c>
      <c r="C30" s="105"/>
      <c r="D30" s="38" t="s">
        <v>8</v>
      </c>
      <c r="E30" s="38" t="s">
        <v>4</v>
      </c>
      <c r="F30" s="38" t="s">
        <v>142</v>
      </c>
      <c r="G30" s="39" t="s">
        <v>6</v>
      </c>
      <c r="H30" s="28"/>
    </row>
    <row r="31" spans="1:8" s="29" customFormat="1" ht="44.25" customHeight="1">
      <c r="A31" s="32">
        <v>1</v>
      </c>
      <c r="B31" s="88" t="s">
        <v>180</v>
      </c>
      <c r="C31" s="92"/>
      <c r="D31" s="40" t="s">
        <v>13</v>
      </c>
      <c r="E31" s="45"/>
      <c r="F31" s="45"/>
      <c r="G31" s="42"/>
      <c r="H31" s="46" t="e">
        <f>IF(OR(E31/$E$21&gt;1.3,F31/$F$21&gt;1.3),"Số lượng máy tính quá lớn so với tổng số cán bộ CCVC", IF(ABS(F31-E31)/E31&gt;15%,"Số liệu đột biến giữa hai năm, đề nghị giải thích",""))</f>
        <v>#DIV/0!</v>
      </c>
    </row>
    <row r="32" spans="1:8" s="29" customFormat="1" ht="21" customHeight="1">
      <c r="A32" s="47" t="s">
        <v>22</v>
      </c>
      <c r="B32" s="103" t="s">
        <v>19</v>
      </c>
      <c r="C32" s="104"/>
      <c r="D32" s="48" t="s">
        <v>13</v>
      </c>
      <c r="E32" s="45"/>
      <c r="F32" s="45"/>
      <c r="G32" s="42"/>
      <c r="H32" s="46" t="e">
        <f>IF(ABS(F32-E32)/E32&gt;20%,"Số liệu đột biến giữa hai năm, đề nghị giải thích","")</f>
        <v>#DIV/0!</v>
      </c>
    </row>
    <row r="33" spans="1:8" s="29" customFormat="1" ht="21" customHeight="1">
      <c r="A33" s="47" t="s">
        <v>23</v>
      </c>
      <c r="B33" s="103" t="s">
        <v>20</v>
      </c>
      <c r="C33" s="104"/>
      <c r="D33" s="48" t="s">
        <v>13</v>
      </c>
      <c r="E33" s="45"/>
      <c r="F33" s="45"/>
      <c r="G33" s="42"/>
      <c r="H33" s="46" t="e">
        <f t="shared" ref="H33:H39" si="2">IF(ABS(F33-E33)/E33&gt;20%,"Số liệu đột biến giữa hai năm, đề nghị giải thích","")</f>
        <v>#DIV/0!</v>
      </c>
    </row>
    <row r="34" spans="1:8" s="29" customFormat="1" ht="21" customHeight="1">
      <c r="A34" s="47" t="s">
        <v>24</v>
      </c>
      <c r="B34" s="103" t="s">
        <v>21</v>
      </c>
      <c r="C34" s="104"/>
      <c r="D34" s="48" t="s">
        <v>13</v>
      </c>
      <c r="E34" s="45"/>
      <c r="F34" s="45"/>
      <c r="G34" s="42"/>
      <c r="H34" s="46" t="e">
        <f t="shared" si="2"/>
        <v>#DIV/0!</v>
      </c>
    </row>
    <row r="35" spans="1:8" s="29" customFormat="1" ht="45" customHeight="1">
      <c r="A35" s="32">
        <v>2</v>
      </c>
      <c r="B35" s="88" t="s">
        <v>181</v>
      </c>
      <c r="C35" s="92"/>
      <c r="D35" s="40" t="s">
        <v>14</v>
      </c>
      <c r="E35" s="45"/>
      <c r="F35" s="45"/>
      <c r="G35" s="42"/>
      <c r="H35" s="46" t="e">
        <f t="shared" si="2"/>
        <v>#DIV/0!</v>
      </c>
    </row>
    <row r="36" spans="1:8" s="29" customFormat="1" ht="21" customHeight="1">
      <c r="A36" s="47" t="s">
        <v>25</v>
      </c>
      <c r="B36" s="109" t="s">
        <v>15</v>
      </c>
      <c r="C36" s="109"/>
      <c r="D36" s="48" t="s">
        <v>14</v>
      </c>
      <c r="E36" s="45"/>
      <c r="F36" s="45"/>
      <c r="G36" s="42"/>
      <c r="H36" s="46" t="e">
        <f t="shared" si="2"/>
        <v>#DIV/0!</v>
      </c>
    </row>
    <row r="37" spans="1:8" s="29" customFormat="1" ht="21" customHeight="1">
      <c r="A37" s="47" t="s">
        <v>26</v>
      </c>
      <c r="B37" s="109" t="s">
        <v>16</v>
      </c>
      <c r="C37" s="109"/>
      <c r="D37" s="48" t="s">
        <v>14</v>
      </c>
      <c r="E37" s="45"/>
      <c r="F37" s="45"/>
      <c r="G37" s="42"/>
      <c r="H37" s="46" t="e">
        <f t="shared" si="2"/>
        <v>#DIV/0!</v>
      </c>
    </row>
    <row r="38" spans="1:8" s="29" customFormat="1" ht="21" customHeight="1">
      <c r="A38" s="47" t="s">
        <v>27</v>
      </c>
      <c r="B38" s="109" t="s">
        <v>17</v>
      </c>
      <c r="C38" s="109"/>
      <c r="D38" s="48" t="s">
        <v>14</v>
      </c>
      <c r="E38" s="45"/>
      <c r="F38" s="45"/>
      <c r="G38" s="42"/>
      <c r="H38" s="46" t="e">
        <f t="shared" si="2"/>
        <v>#DIV/0!</v>
      </c>
    </row>
    <row r="39" spans="1:8" s="29" customFormat="1" ht="21" customHeight="1">
      <c r="A39" s="47" t="s">
        <v>28</v>
      </c>
      <c r="B39" s="109" t="s">
        <v>18</v>
      </c>
      <c r="C39" s="109"/>
      <c r="D39" s="48" t="s">
        <v>14</v>
      </c>
      <c r="E39" s="45"/>
      <c r="F39" s="45"/>
      <c r="G39" s="42"/>
      <c r="H39" s="46" t="e">
        <f t="shared" si="2"/>
        <v>#DIV/0!</v>
      </c>
    </row>
    <row r="40" spans="1:8" s="29" customFormat="1" ht="30.75" customHeight="1">
      <c r="A40" s="79">
        <v>3</v>
      </c>
      <c r="B40" s="85" t="s">
        <v>29</v>
      </c>
      <c r="C40" s="86"/>
      <c r="D40" s="80" t="s">
        <v>10</v>
      </c>
      <c r="E40" s="81"/>
      <c r="F40" s="81"/>
      <c r="G40" s="82"/>
      <c r="H40" s="46" t="e">
        <f>IF(OR(E40&gt;$E$19,F40&gt;$F$19),"Số liệu này không được lớn hơn tổng số đơn vị thuộc Bộ", IF(ABS(F40-E40)/E40&gt;20%,"Số liệu đột biến giữa hai năm, đề nghị giải thích",""))</f>
        <v>#DIV/0!</v>
      </c>
    </row>
    <row r="41" spans="1:8" s="29" customFormat="1" ht="30.75" customHeight="1">
      <c r="A41" s="79">
        <v>4</v>
      </c>
      <c r="B41" s="87" t="s">
        <v>153</v>
      </c>
      <c r="C41" s="87"/>
      <c r="D41" s="80" t="s">
        <v>40</v>
      </c>
      <c r="E41" s="81"/>
      <c r="F41" s="81"/>
      <c r="G41" s="82"/>
      <c r="H41" s="46" t="e">
        <f>IF(OR(E41&gt;$E$19,F41&gt;$F$19),"Số liệu này không được lớn hơn tổng số đơn vị thuộc Bộ", IF(ABS(F41-E41)/E41&gt;20%,"Số liệu đột biến giữa hai năm, đề nghị giải thích",""))</f>
        <v>#DIV/0!</v>
      </c>
    </row>
    <row r="42" spans="1:8" s="29" customFormat="1" ht="47.25" customHeight="1">
      <c r="A42" s="79">
        <v>5</v>
      </c>
      <c r="B42" s="87" t="s">
        <v>177</v>
      </c>
      <c r="C42" s="87"/>
      <c r="D42" s="80" t="s">
        <v>10</v>
      </c>
      <c r="E42" s="81"/>
      <c r="F42" s="81"/>
      <c r="G42" s="82"/>
      <c r="H42" s="46" t="e">
        <f>IF(OR(E42&gt;E20,F42&gt;F20), "Số liệu này không được lớn hơn tổng số cơ quan chuyên ngành ở địa phương",IF(ABS(F42-E42)/E42&gt;20%,"Số liệu đột biến giữa hai năm, đề nghị giải thích",""))</f>
        <v>#DIV/0!</v>
      </c>
    </row>
    <row r="43" spans="1:8" s="29" customFormat="1" ht="33" customHeight="1">
      <c r="A43" s="32">
        <v>6</v>
      </c>
      <c r="B43" s="88" t="s">
        <v>41</v>
      </c>
      <c r="C43" s="89"/>
      <c r="D43" s="48"/>
      <c r="E43" s="45"/>
      <c r="F43" s="45"/>
      <c r="G43" s="42"/>
      <c r="H43" s="28"/>
    </row>
    <row r="44" spans="1:8" s="29" customFormat="1" ht="35.25" customHeight="1">
      <c r="A44" s="49" t="s">
        <v>30</v>
      </c>
      <c r="B44" s="106" t="s">
        <v>31</v>
      </c>
      <c r="C44" s="106"/>
      <c r="D44" s="48" t="s">
        <v>32</v>
      </c>
      <c r="E44" s="45"/>
      <c r="F44" s="45"/>
      <c r="G44" s="42"/>
      <c r="H44" s="46" t="e">
        <f>IF(OR(E44&gt;$E$31,F44&gt;$F$31), "Số liệu này không được vượt quá tổng số máy tính", IF(ABS(F44-E44)/E44&gt;20%,"Số liệu đột biến giữa hai năm, đề nghị giải thích",""))</f>
        <v>#DIV/0!</v>
      </c>
    </row>
    <row r="45" spans="1:8" s="29" customFormat="1" ht="23.25" customHeight="1">
      <c r="A45" s="49" t="s">
        <v>33</v>
      </c>
      <c r="B45" s="107" t="s">
        <v>154</v>
      </c>
      <c r="C45" s="108"/>
      <c r="D45" s="48"/>
      <c r="E45" s="45"/>
      <c r="F45" s="45"/>
      <c r="G45" s="42"/>
      <c r="H45" s="28"/>
    </row>
    <row r="46" spans="1:8" s="29" customFormat="1" ht="23.25" customHeight="1">
      <c r="A46" s="50" t="s">
        <v>62</v>
      </c>
      <c r="B46" s="102" t="s">
        <v>34</v>
      </c>
      <c r="C46" s="102"/>
      <c r="D46" s="48" t="s">
        <v>40</v>
      </c>
      <c r="E46" s="42"/>
      <c r="F46" s="42"/>
      <c r="G46" s="42"/>
      <c r="H46" s="43" t="str">
        <f>IF(OR(E46="",F46=""),"Đề nghị nhập số liệu","")</f>
        <v>Đề nghị nhập số liệu</v>
      </c>
    </row>
    <row r="47" spans="1:8" s="29" customFormat="1" ht="23.25" customHeight="1">
      <c r="A47" s="50" t="s">
        <v>62</v>
      </c>
      <c r="B47" s="102" t="s">
        <v>35</v>
      </c>
      <c r="C47" s="102"/>
      <c r="D47" s="48" t="s">
        <v>40</v>
      </c>
      <c r="E47" s="42"/>
      <c r="F47" s="42"/>
      <c r="G47" s="42"/>
      <c r="H47" s="43" t="str">
        <f t="shared" ref="H47:H49" si="3">IF(OR(E47="",F47=""),"Đề nghị nhập số liệu","")</f>
        <v>Đề nghị nhập số liệu</v>
      </c>
    </row>
    <row r="48" spans="1:8" s="29" customFormat="1" ht="23.25" customHeight="1">
      <c r="A48" s="50" t="s">
        <v>62</v>
      </c>
      <c r="B48" s="102" t="s">
        <v>36</v>
      </c>
      <c r="C48" s="102"/>
      <c r="D48" s="48" t="s">
        <v>40</v>
      </c>
      <c r="E48" s="42"/>
      <c r="F48" s="42"/>
      <c r="G48" s="42"/>
      <c r="H48" s="43" t="str">
        <f t="shared" si="3"/>
        <v>Đề nghị nhập số liệu</v>
      </c>
    </row>
    <row r="49" spans="1:9" s="29" customFormat="1" ht="23.25" customHeight="1">
      <c r="A49" s="50" t="s">
        <v>62</v>
      </c>
      <c r="B49" s="102" t="s">
        <v>37</v>
      </c>
      <c r="C49" s="102"/>
      <c r="D49" s="48" t="s">
        <v>40</v>
      </c>
      <c r="E49" s="42"/>
      <c r="F49" s="42"/>
      <c r="G49" s="42"/>
      <c r="H49" s="43" t="str">
        <f t="shared" si="3"/>
        <v>Đề nghị nhập số liệu</v>
      </c>
    </row>
    <row r="50" spans="1:9" s="29" customFormat="1" ht="23.25" customHeight="1">
      <c r="A50" s="50" t="s">
        <v>62</v>
      </c>
      <c r="B50" s="102" t="s">
        <v>38</v>
      </c>
      <c r="C50" s="102"/>
      <c r="D50" s="48" t="s">
        <v>40</v>
      </c>
      <c r="E50" s="42"/>
      <c r="F50" s="42"/>
      <c r="G50" s="42"/>
      <c r="H50" s="28"/>
    </row>
    <row r="51" spans="1:9" s="29" customFormat="1" ht="24" customHeight="1">
      <c r="A51" s="49" t="s">
        <v>155</v>
      </c>
      <c r="B51" s="107" t="s">
        <v>156</v>
      </c>
      <c r="C51" s="108"/>
      <c r="D51" s="48"/>
      <c r="E51" s="42"/>
      <c r="F51" s="42"/>
      <c r="G51" s="42"/>
      <c r="H51" s="28"/>
    </row>
    <row r="52" spans="1:9" s="29" customFormat="1" ht="24" customHeight="1">
      <c r="A52" s="50" t="s">
        <v>62</v>
      </c>
      <c r="B52" s="102" t="s">
        <v>43</v>
      </c>
      <c r="C52" s="102"/>
      <c r="D52" s="48" t="s">
        <v>40</v>
      </c>
      <c r="E52" s="42"/>
      <c r="F52" s="42"/>
      <c r="G52" s="42"/>
      <c r="H52" s="43" t="str">
        <f>IF(OR(E52="",F52=""),"Đề nghị nhập số liệu","")</f>
        <v>Đề nghị nhập số liệu</v>
      </c>
    </row>
    <row r="53" spans="1:9" s="29" customFormat="1" ht="24" customHeight="1">
      <c r="A53" s="50" t="s">
        <v>62</v>
      </c>
      <c r="B53" s="102" t="s">
        <v>44</v>
      </c>
      <c r="C53" s="102"/>
      <c r="D53" s="48" t="s">
        <v>40</v>
      </c>
      <c r="E53" s="42"/>
      <c r="F53" s="42"/>
      <c r="G53" s="42"/>
      <c r="H53" s="43" t="str">
        <f t="shared" ref="H53:H56" si="4">IF(OR(E53="",F53=""),"Đề nghị nhập số liệu","")</f>
        <v>Đề nghị nhập số liệu</v>
      </c>
    </row>
    <row r="54" spans="1:9" s="29" customFormat="1" ht="24" customHeight="1">
      <c r="A54" s="50" t="s">
        <v>62</v>
      </c>
      <c r="B54" s="102" t="s">
        <v>45</v>
      </c>
      <c r="C54" s="102"/>
      <c r="D54" s="48" t="s">
        <v>40</v>
      </c>
      <c r="E54" s="42"/>
      <c r="F54" s="42"/>
      <c r="G54" s="42"/>
      <c r="H54" s="43" t="str">
        <f t="shared" si="4"/>
        <v>Đề nghị nhập số liệu</v>
      </c>
    </row>
    <row r="55" spans="1:9" s="29" customFormat="1" ht="24" customHeight="1">
      <c r="A55" s="50" t="s">
        <v>62</v>
      </c>
      <c r="B55" s="102" t="s">
        <v>46</v>
      </c>
      <c r="C55" s="102"/>
      <c r="D55" s="48" t="s">
        <v>40</v>
      </c>
      <c r="E55" s="42"/>
      <c r="F55" s="42"/>
      <c r="G55" s="42"/>
      <c r="H55" s="43" t="str">
        <f t="shared" si="4"/>
        <v>Đề nghị nhập số liệu</v>
      </c>
    </row>
    <row r="56" spans="1:9" s="29" customFormat="1" ht="24" customHeight="1">
      <c r="A56" s="50" t="s">
        <v>62</v>
      </c>
      <c r="B56" s="102" t="s">
        <v>47</v>
      </c>
      <c r="C56" s="102"/>
      <c r="D56" s="48" t="s">
        <v>40</v>
      </c>
      <c r="E56" s="42"/>
      <c r="F56" s="42"/>
      <c r="G56" s="42"/>
      <c r="H56" s="43" t="str">
        <f t="shared" si="4"/>
        <v>Đề nghị nhập số liệu</v>
      </c>
    </row>
    <row r="57" spans="1:9" s="29" customFormat="1" ht="24" customHeight="1">
      <c r="A57" s="50" t="s">
        <v>62</v>
      </c>
      <c r="B57" s="102" t="s">
        <v>38</v>
      </c>
      <c r="C57" s="102"/>
      <c r="D57" s="48" t="s">
        <v>40</v>
      </c>
      <c r="E57" s="42"/>
      <c r="F57" s="42"/>
      <c r="G57" s="42"/>
      <c r="H57" s="43"/>
    </row>
    <row r="58" spans="1:9" s="29" customFormat="1" ht="24" customHeight="1">
      <c r="A58" s="51">
        <v>7</v>
      </c>
      <c r="B58" s="52" t="s">
        <v>172</v>
      </c>
      <c r="C58" s="53"/>
      <c r="D58" s="48" t="s">
        <v>40</v>
      </c>
      <c r="E58" s="41"/>
      <c r="F58" s="41"/>
      <c r="G58" s="42"/>
      <c r="H58" s="43" t="str">
        <f>IF(OR(E58="",F58=""),"Đề nghị nhập số liệu","")</f>
        <v>Đề nghị nhập số liệu</v>
      </c>
      <c r="I58" s="54"/>
    </row>
    <row r="59" spans="1:9" s="29" customFormat="1" ht="24" customHeight="1">
      <c r="A59" s="51">
        <v>8</v>
      </c>
      <c r="B59" s="52" t="s">
        <v>173</v>
      </c>
      <c r="C59" s="53"/>
      <c r="D59" s="48" t="s">
        <v>40</v>
      </c>
      <c r="E59" s="41"/>
      <c r="F59" s="41"/>
      <c r="G59" s="42"/>
      <c r="H59" s="43" t="str">
        <f>IF(OR(E59="",F59=""),"Đề nghị nhập số liệu","")</f>
        <v>Đề nghị nhập số liệu</v>
      </c>
      <c r="I59" s="54"/>
    </row>
    <row r="60" spans="1:9" s="29" customFormat="1" ht="24" customHeight="1">
      <c r="A60" s="51">
        <v>9</v>
      </c>
      <c r="B60" s="90" t="s">
        <v>48</v>
      </c>
      <c r="C60" s="90"/>
      <c r="D60" s="40" t="s">
        <v>49</v>
      </c>
      <c r="E60" s="41"/>
      <c r="F60" s="41"/>
      <c r="G60" s="42"/>
      <c r="H60" s="43" t="str">
        <f t="shared" ref="H60:H61" si="5">IF(OR(E60="",F60=""),"Đề nghị nhập số liệu","")</f>
        <v>Đề nghị nhập số liệu</v>
      </c>
    </row>
    <row r="61" spans="1:9" s="29" customFormat="1" ht="24" customHeight="1">
      <c r="A61" s="51">
        <v>10</v>
      </c>
      <c r="B61" s="90" t="s">
        <v>145</v>
      </c>
      <c r="C61" s="90"/>
      <c r="D61" s="40" t="s">
        <v>49</v>
      </c>
      <c r="E61" s="41"/>
      <c r="F61" s="41"/>
      <c r="G61" s="42"/>
      <c r="H61" s="43" t="str">
        <f t="shared" si="5"/>
        <v>Đề nghị nhập số liệu</v>
      </c>
    </row>
    <row r="62" spans="1:9" s="29" customFormat="1" ht="15">
      <c r="A62" s="34"/>
      <c r="B62" s="110"/>
      <c r="C62" s="110"/>
      <c r="D62" s="36"/>
      <c r="E62" s="35"/>
      <c r="F62" s="35"/>
      <c r="G62" s="35"/>
      <c r="H62" s="28"/>
    </row>
    <row r="63" spans="1:9" s="29" customFormat="1" ht="15">
      <c r="A63" s="55" t="s">
        <v>60</v>
      </c>
      <c r="B63" s="111" t="s">
        <v>50</v>
      </c>
      <c r="C63" s="111"/>
      <c r="D63" s="36"/>
      <c r="E63" s="35"/>
      <c r="F63" s="35"/>
      <c r="G63" s="35"/>
      <c r="H63" s="28"/>
    </row>
    <row r="64" spans="1:9" s="29" customFormat="1" ht="15">
      <c r="A64" s="34"/>
      <c r="B64" s="110"/>
      <c r="C64" s="110"/>
      <c r="D64" s="36"/>
      <c r="E64" s="35"/>
      <c r="F64" s="35"/>
      <c r="G64" s="35"/>
      <c r="H64" s="28"/>
    </row>
    <row r="65" spans="1:9" s="29" customFormat="1" ht="28.5">
      <c r="A65" s="37" t="s">
        <v>42</v>
      </c>
      <c r="B65" s="105" t="s">
        <v>5</v>
      </c>
      <c r="C65" s="105"/>
      <c r="D65" s="38" t="s">
        <v>8</v>
      </c>
      <c r="E65" s="38" t="s">
        <v>4</v>
      </c>
      <c r="F65" s="38" t="s">
        <v>142</v>
      </c>
      <c r="G65" s="39" t="s">
        <v>6</v>
      </c>
      <c r="H65" s="28"/>
    </row>
    <row r="66" spans="1:9" s="29" customFormat="1" ht="32.25" customHeight="1">
      <c r="A66" s="51">
        <v>1</v>
      </c>
      <c r="B66" s="90" t="s">
        <v>53</v>
      </c>
      <c r="C66" s="90"/>
      <c r="D66" s="40" t="s">
        <v>11</v>
      </c>
      <c r="E66" s="41"/>
      <c r="F66" s="41"/>
      <c r="G66" s="42"/>
      <c r="H66" s="46" t="e">
        <f>IF(OR(E66&gt;$E$66,F66&gt;$F$66),"Số liệu này không được lớn hơn số cán bộ chuyên trách CNTT",IF(ABS(F66-E66)/E66&gt;20%,"Số liệu đột biến giữa hai năm, đề nghị giải thích",""))</f>
        <v>#DIV/0!</v>
      </c>
    </row>
    <row r="67" spans="1:9" s="29" customFormat="1" ht="32.25" customHeight="1">
      <c r="A67" s="51">
        <v>2</v>
      </c>
      <c r="B67" s="90" t="s">
        <v>54</v>
      </c>
      <c r="C67" s="90"/>
      <c r="D67" s="40" t="s">
        <v>11</v>
      </c>
      <c r="E67" s="41"/>
      <c r="F67" s="41"/>
      <c r="G67" s="42"/>
      <c r="H67" s="46" t="e">
        <f>IF(OR(E67&gt;$E$66,F67&gt;$F$66),"Số liệu này không được lớn hơn số cán bộ chuyên trách CNTT", IF((F67-E67)/E67&gt;20%,"Số liệu đột biến giữa hai năm, đề nghị giải thích",""))</f>
        <v>#DIV/0!</v>
      </c>
      <c r="I67" s="56"/>
    </row>
    <row r="68" spans="1:9" s="29" customFormat="1" ht="32.25" customHeight="1">
      <c r="A68" s="51">
        <v>3</v>
      </c>
      <c r="B68" s="90" t="s">
        <v>55</v>
      </c>
      <c r="C68" s="90"/>
      <c r="D68" s="40" t="s">
        <v>11</v>
      </c>
      <c r="E68" s="41"/>
      <c r="F68" s="41"/>
      <c r="G68" s="42"/>
      <c r="H68" s="46" t="e">
        <f>IF(OR(E68&gt;$E$66,F68&gt;$F$66),"Số liệu này không được lớn hơn số cán bộ chuyên trách CNTT", IF((F68-E68)/E68&gt;20%,"Số liệu đột biến giữa hai năm, đề nghị giải thích",""))</f>
        <v>#DIV/0!</v>
      </c>
      <c r="I68" s="56"/>
    </row>
    <row r="69" spans="1:9" s="29" customFormat="1" ht="66.75" customHeight="1">
      <c r="A69" s="51">
        <v>4</v>
      </c>
      <c r="B69" s="90" t="s">
        <v>56</v>
      </c>
      <c r="C69" s="90"/>
      <c r="D69" s="40" t="s">
        <v>11</v>
      </c>
      <c r="E69" s="41"/>
      <c r="F69" s="41"/>
      <c r="G69" s="42"/>
      <c r="H69" s="46" t="e">
        <f>IF(OR(E69/$E$20&gt;1.1,F69/$F$20&gt;1.1),"Số liệu này quá cao so với tổng số cán bộ", IF(ABS(F69-E69)/E69&gt;20%,"Số liệu đột biến giữa hai năm, đề nghị giải thích",""))</f>
        <v>#DIV/0!</v>
      </c>
    </row>
    <row r="70" spans="1:9" s="29" customFormat="1" ht="32.25" customHeight="1">
      <c r="A70" s="57">
        <v>5</v>
      </c>
      <c r="B70" s="112" t="s">
        <v>57</v>
      </c>
      <c r="C70" s="112"/>
      <c r="D70" s="58" t="s">
        <v>11</v>
      </c>
      <c r="E70" s="59"/>
      <c r="F70" s="59"/>
      <c r="G70" s="60"/>
      <c r="H70" s="46" t="e">
        <f>IF(OR(E70/$E$20&gt;1.1,F70/$F$20&gt;1.1),"Số liệu này quá cao so với tổng số cán bộ", IF(ABS(F70-E70)/E70&gt;20%,"Số liệu đột biến giữa hai năm, đề nghị giải thích",""))</f>
        <v>#DIV/0!</v>
      </c>
    </row>
    <row r="71" spans="1:9" s="29" customFormat="1" ht="32.25" customHeight="1">
      <c r="A71" s="51">
        <v>6</v>
      </c>
      <c r="B71" s="90" t="s">
        <v>58</v>
      </c>
      <c r="C71" s="90"/>
      <c r="D71" s="40" t="s">
        <v>49</v>
      </c>
      <c r="E71" s="41"/>
      <c r="F71" s="41"/>
      <c r="G71" s="42"/>
      <c r="H71" s="43" t="str">
        <f t="shared" ref="H71" si="6">IF(OR(E71="",F71=""),"Đề nghị nhập số liệu","")</f>
        <v>Đề nghị nhập số liệu</v>
      </c>
    </row>
    <row r="72" spans="1:9" s="29" customFormat="1" ht="15">
      <c r="A72" s="34"/>
      <c r="B72" s="110"/>
      <c r="C72" s="110"/>
      <c r="D72" s="36"/>
      <c r="E72" s="35"/>
      <c r="F72" s="35"/>
      <c r="G72" s="35"/>
      <c r="H72" s="28"/>
    </row>
    <row r="73" spans="1:9" s="29" customFormat="1" ht="15">
      <c r="A73" s="55" t="s">
        <v>59</v>
      </c>
      <c r="B73" s="111" t="s">
        <v>61</v>
      </c>
      <c r="C73" s="111"/>
      <c r="D73" s="36"/>
      <c r="E73" s="35"/>
      <c r="F73" s="35"/>
      <c r="G73" s="35"/>
      <c r="H73" s="28"/>
    </row>
    <row r="74" spans="1:9" s="29" customFormat="1" ht="15">
      <c r="A74" s="34"/>
      <c r="B74" s="110"/>
      <c r="C74" s="110"/>
      <c r="D74" s="36"/>
      <c r="E74" s="35"/>
      <c r="F74" s="35"/>
      <c r="G74" s="35"/>
      <c r="H74" s="28"/>
    </row>
    <row r="75" spans="1:9" s="29" customFormat="1" ht="28.5">
      <c r="A75" s="37" t="s">
        <v>42</v>
      </c>
      <c r="B75" s="105" t="s">
        <v>5</v>
      </c>
      <c r="C75" s="105"/>
      <c r="D75" s="38" t="s">
        <v>8</v>
      </c>
      <c r="E75" s="38" t="s">
        <v>4</v>
      </c>
      <c r="F75" s="38" t="s">
        <v>142</v>
      </c>
      <c r="G75" s="39" t="s">
        <v>6</v>
      </c>
      <c r="H75" s="28"/>
    </row>
    <row r="76" spans="1:9" s="29" customFormat="1" ht="38.25" customHeight="1">
      <c r="A76" s="51">
        <v>1</v>
      </c>
      <c r="B76" s="88" t="s">
        <v>157</v>
      </c>
      <c r="C76" s="89"/>
      <c r="D76" s="40" t="s">
        <v>11</v>
      </c>
      <c r="E76" s="41"/>
      <c r="F76" s="41"/>
      <c r="G76" s="42"/>
      <c r="H76" s="46" t="e">
        <f>IF(OR(E76/$E$20&gt;1,F76/$F$20&gt;1),"Số liệu này không được vượt quá tổng số cán bộ CCVC", IF(ABS(F76-E76)&gt;20%,"Số liệu đột biến giữa hai năm, đề nghị giải thích",""))</f>
        <v>#DIV/0!</v>
      </c>
    </row>
    <row r="77" spans="1:9" s="29" customFormat="1" ht="38.25" customHeight="1">
      <c r="A77" s="51">
        <v>2</v>
      </c>
      <c r="B77" s="88" t="s">
        <v>158</v>
      </c>
      <c r="C77" s="89"/>
      <c r="D77" s="40" t="s">
        <v>11</v>
      </c>
      <c r="E77" s="41"/>
      <c r="F77" s="41"/>
      <c r="G77" s="42"/>
      <c r="H77" s="46" t="e">
        <f>IF(OR(E77/$E$20&gt;1,F77/$F$20&gt;1),"Số liệu này không được vượt quá tổng số cán bộ CCVC", IF(ABS(F77-E77)&gt;20%,"Số liệu đột biến giữa hai năm, đề nghị giải thích",""))</f>
        <v>#DIV/0!</v>
      </c>
    </row>
    <row r="78" spans="1:9" s="29" customFormat="1" ht="35.25" customHeight="1">
      <c r="A78" s="51">
        <v>3</v>
      </c>
      <c r="B78" s="90" t="s">
        <v>159</v>
      </c>
      <c r="C78" s="90"/>
      <c r="D78" s="48"/>
      <c r="E78" s="42"/>
      <c r="F78" s="42"/>
      <c r="G78" s="42"/>
      <c r="H78" s="28"/>
    </row>
    <row r="79" spans="1:9" s="29" customFormat="1" ht="36.75" customHeight="1">
      <c r="A79" s="50" t="s">
        <v>62</v>
      </c>
      <c r="B79" s="102" t="s">
        <v>63</v>
      </c>
      <c r="C79" s="102"/>
      <c r="D79" s="48" t="s">
        <v>40</v>
      </c>
      <c r="E79" s="42"/>
      <c r="F79" s="42"/>
      <c r="G79" s="42"/>
      <c r="H79" s="43" t="str">
        <f t="shared" ref="H79:H87" si="7">IF(OR(E79="",F79=""),"Đề nghị nhập số liệu","")</f>
        <v>Đề nghị nhập số liệu</v>
      </c>
    </row>
    <row r="80" spans="1:9" s="29" customFormat="1" ht="28.5" customHeight="1">
      <c r="A80" s="50" t="s">
        <v>62</v>
      </c>
      <c r="B80" s="102" t="s">
        <v>64</v>
      </c>
      <c r="C80" s="102"/>
      <c r="D80" s="48" t="s">
        <v>40</v>
      </c>
      <c r="E80" s="42"/>
      <c r="F80" s="42"/>
      <c r="G80" s="42"/>
      <c r="H80" s="43" t="str">
        <f t="shared" si="7"/>
        <v>Đề nghị nhập số liệu</v>
      </c>
    </row>
    <row r="81" spans="1:8" s="29" customFormat="1" ht="28.5" customHeight="1">
      <c r="A81" s="50" t="s">
        <v>62</v>
      </c>
      <c r="B81" s="102" t="s">
        <v>65</v>
      </c>
      <c r="C81" s="102"/>
      <c r="D81" s="48" t="s">
        <v>40</v>
      </c>
      <c r="E81" s="42"/>
      <c r="F81" s="42"/>
      <c r="G81" s="42"/>
      <c r="H81" s="43" t="str">
        <f t="shared" si="7"/>
        <v>Đề nghị nhập số liệu</v>
      </c>
    </row>
    <row r="82" spans="1:8" s="29" customFormat="1" ht="28.5" customHeight="1">
      <c r="A82" s="50" t="s">
        <v>62</v>
      </c>
      <c r="B82" s="102" t="s">
        <v>66</v>
      </c>
      <c r="C82" s="102"/>
      <c r="D82" s="48" t="s">
        <v>40</v>
      </c>
      <c r="E82" s="42"/>
      <c r="F82" s="42"/>
      <c r="G82" s="42"/>
      <c r="H82" s="43" t="str">
        <f t="shared" si="7"/>
        <v>Đề nghị nhập số liệu</v>
      </c>
    </row>
    <row r="83" spans="1:8" s="29" customFormat="1" ht="28.5" customHeight="1">
      <c r="A83" s="50" t="s">
        <v>62</v>
      </c>
      <c r="B83" s="102" t="s">
        <v>67</v>
      </c>
      <c r="C83" s="102"/>
      <c r="D83" s="48" t="s">
        <v>40</v>
      </c>
      <c r="E83" s="42"/>
      <c r="F83" s="42"/>
      <c r="G83" s="42"/>
      <c r="H83" s="43" t="str">
        <f t="shared" si="7"/>
        <v>Đề nghị nhập số liệu</v>
      </c>
    </row>
    <row r="84" spans="1:8" s="29" customFormat="1" ht="28.5" customHeight="1">
      <c r="A84" s="50" t="s">
        <v>62</v>
      </c>
      <c r="B84" s="102" t="s">
        <v>68</v>
      </c>
      <c r="C84" s="102"/>
      <c r="D84" s="48" t="s">
        <v>40</v>
      </c>
      <c r="E84" s="42"/>
      <c r="F84" s="42"/>
      <c r="G84" s="42"/>
      <c r="H84" s="43" t="str">
        <f t="shared" si="7"/>
        <v>Đề nghị nhập số liệu</v>
      </c>
    </row>
    <row r="85" spans="1:8" s="29" customFormat="1" ht="28.5" customHeight="1">
      <c r="A85" s="50" t="s">
        <v>62</v>
      </c>
      <c r="B85" s="102" t="s">
        <v>69</v>
      </c>
      <c r="C85" s="102"/>
      <c r="D85" s="48" t="s">
        <v>40</v>
      </c>
      <c r="E85" s="42"/>
      <c r="F85" s="42"/>
      <c r="G85" s="42"/>
      <c r="H85" s="43" t="str">
        <f t="shared" si="7"/>
        <v>Đề nghị nhập số liệu</v>
      </c>
    </row>
    <row r="86" spans="1:8" s="29" customFormat="1" ht="28.5" customHeight="1">
      <c r="A86" s="50" t="s">
        <v>62</v>
      </c>
      <c r="B86" s="102" t="s">
        <v>70</v>
      </c>
      <c r="C86" s="102"/>
      <c r="D86" s="48" t="s">
        <v>40</v>
      </c>
      <c r="E86" s="42"/>
      <c r="F86" s="42"/>
      <c r="G86" s="42"/>
      <c r="H86" s="43" t="str">
        <f t="shared" si="7"/>
        <v>Đề nghị nhập số liệu</v>
      </c>
    </row>
    <row r="87" spans="1:8" s="29" customFormat="1" ht="28.5" customHeight="1">
      <c r="A87" s="50" t="s">
        <v>62</v>
      </c>
      <c r="B87" s="102" t="s">
        <v>71</v>
      </c>
      <c r="C87" s="102"/>
      <c r="D87" s="48" t="s">
        <v>40</v>
      </c>
      <c r="E87" s="42"/>
      <c r="F87" s="42"/>
      <c r="G87" s="42"/>
      <c r="H87" s="43" t="str">
        <f t="shared" si="7"/>
        <v>Đề nghị nhập số liệu</v>
      </c>
    </row>
    <row r="88" spans="1:8" s="29" customFormat="1" ht="28.5" customHeight="1">
      <c r="A88" s="50" t="s">
        <v>62</v>
      </c>
      <c r="B88" s="102" t="s">
        <v>72</v>
      </c>
      <c r="C88" s="102"/>
      <c r="D88" s="48" t="s">
        <v>40</v>
      </c>
      <c r="E88" s="42"/>
      <c r="F88" s="42"/>
      <c r="G88" s="42"/>
      <c r="H88" s="43"/>
    </row>
    <row r="89" spans="1:8" s="29" customFormat="1" ht="39" customHeight="1">
      <c r="A89" s="51">
        <v>4</v>
      </c>
      <c r="B89" s="88" t="s">
        <v>135</v>
      </c>
      <c r="C89" s="89"/>
      <c r="D89" s="48"/>
      <c r="E89" s="42"/>
      <c r="F89" s="42"/>
      <c r="G89" s="42"/>
      <c r="H89" s="28"/>
    </row>
    <row r="90" spans="1:8" s="29" customFormat="1" ht="36.75" customHeight="1">
      <c r="A90" s="50" t="s">
        <v>62</v>
      </c>
      <c r="B90" s="102" t="s">
        <v>63</v>
      </c>
      <c r="C90" s="102"/>
      <c r="D90" s="48" t="s">
        <v>10</v>
      </c>
      <c r="E90" s="41"/>
      <c r="F90" s="41"/>
      <c r="G90" s="42"/>
      <c r="H90" s="46" t="e">
        <f>IF(OR(E90&gt;$E$19,F90&gt;$F$19),"Số liệu này không được lớn hơn tổng số đơn vị", IF(ABS(F90-E90)/E90&gt;20%,"Số liệu đột biến giữa hai năm, đề nghị giải thích",""))</f>
        <v>#DIV/0!</v>
      </c>
    </row>
    <row r="91" spans="1:8" s="29" customFormat="1" ht="28.5" customHeight="1">
      <c r="A91" s="50" t="s">
        <v>62</v>
      </c>
      <c r="B91" s="102" t="s">
        <v>64</v>
      </c>
      <c r="C91" s="102"/>
      <c r="D91" s="48" t="s">
        <v>10</v>
      </c>
      <c r="E91" s="41"/>
      <c r="F91" s="41"/>
      <c r="G91" s="42"/>
      <c r="H91" s="46" t="e">
        <f t="shared" ref="H91:H99" si="8">IF(OR(E91&gt;$E$19,F91&gt;$F$19),"Số liệu này không được lớn hơn tổng số đơn vị", IF(ABS(F91-E91)/E91&gt;20%,"Số liệu đột biến giữa hai năm, đề nghị giải thích",""))</f>
        <v>#DIV/0!</v>
      </c>
    </row>
    <row r="92" spans="1:8" s="29" customFormat="1" ht="28.5" customHeight="1">
      <c r="A92" s="50" t="s">
        <v>62</v>
      </c>
      <c r="B92" s="102" t="s">
        <v>65</v>
      </c>
      <c r="C92" s="102"/>
      <c r="D92" s="48" t="s">
        <v>10</v>
      </c>
      <c r="E92" s="41"/>
      <c r="F92" s="41"/>
      <c r="G92" s="42"/>
      <c r="H92" s="46" t="e">
        <f t="shared" si="8"/>
        <v>#DIV/0!</v>
      </c>
    </row>
    <row r="93" spans="1:8" s="29" customFormat="1" ht="28.5" customHeight="1">
      <c r="A93" s="50" t="s">
        <v>62</v>
      </c>
      <c r="B93" s="102" t="s">
        <v>66</v>
      </c>
      <c r="C93" s="102"/>
      <c r="D93" s="48" t="s">
        <v>10</v>
      </c>
      <c r="E93" s="41"/>
      <c r="F93" s="41"/>
      <c r="G93" s="42"/>
      <c r="H93" s="46" t="e">
        <f t="shared" si="8"/>
        <v>#DIV/0!</v>
      </c>
    </row>
    <row r="94" spans="1:8" s="29" customFormat="1" ht="28.5" customHeight="1">
      <c r="A94" s="50" t="s">
        <v>62</v>
      </c>
      <c r="B94" s="102" t="s">
        <v>67</v>
      </c>
      <c r="C94" s="102"/>
      <c r="D94" s="48" t="s">
        <v>10</v>
      </c>
      <c r="E94" s="41"/>
      <c r="F94" s="41"/>
      <c r="G94" s="42"/>
      <c r="H94" s="46" t="e">
        <f t="shared" si="8"/>
        <v>#DIV/0!</v>
      </c>
    </row>
    <row r="95" spans="1:8" s="29" customFormat="1" ht="28.5" customHeight="1">
      <c r="A95" s="50" t="s">
        <v>62</v>
      </c>
      <c r="B95" s="102" t="s">
        <v>68</v>
      </c>
      <c r="C95" s="102"/>
      <c r="D95" s="48" t="s">
        <v>10</v>
      </c>
      <c r="E95" s="41"/>
      <c r="F95" s="41"/>
      <c r="G95" s="42"/>
      <c r="H95" s="46" t="e">
        <f t="shared" si="8"/>
        <v>#DIV/0!</v>
      </c>
    </row>
    <row r="96" spans="1:8" s="29" customFormat="1" ht="28.5" customHeight="1">
      <c r="A96" s="50" t="s">
        <v>62</v>
      </c>
      <c r="B96" s="102" t="s">
        <v>69</v>
      </c>
      <c r="C96" s="102"/>
      <c r="D96" s="48" t="s">
        <v>10</v>
      </c>
      <c r="E96" s="41"/>
      <c r="F96" s="41"/>
      <c r="G96" s="42"/>
      <c r="H96" s="46" t="e">
        <f t="shared" si="8"/>
        <v>#DIV/0!</v>
      </c>
    </row>
    <row r="97" spans="1:8" s="29" customFormat="1" ht="34.5" customHeight="1">
      <c r="A97" s="50" t="s">
        <v>62</v>
      </c>
      <c r="B97" s="102" t="s">
        <v>70</v>
      </c>
      <c r="C97" s="102"/>
      <c r="D97" s="48" t="s">
        <v>10</v>
      </c>
      <c r="E97" s="41"/>
      <c r="F97" s="41"/>
      <c r="G97" s="42"/>
      <c r="H97" s="46" t="e">
        <f t="shared" si="8"/>
        <v>#DIV/0!</v>
      </c>
    </row>
    <row r="98" spans="1:8" s="29" customFormat="1" ht="28.5" customHeight="1">
      <c r="A98" s="50" t="s">
        <v>62</v>
      </c>
      <c r="B98" s="102" t="s">
        <v>71</v>
      </c>
      <c r="C98" s="102"/>
      <c r="D98" s="48" t="s">
        <v>10</v>
      </c>
      <c r="E98" s="41"/>
      <c r="F98" s="41"/>
      <c r="G98" s="42"/>
      <c r="H98" s="46" t="e">
        <f t="shared" si="8"/>
        <v>#DIV/0!</v>
      </c>
    </row>
    <row r="99" spans="1:8" s="29" customFormat="1" ht="28.5" customHeight="1">
      <c r="A99" s="50" t="s">
        <v>62</v>
      </c>
      <c r="B99" s="102" t="s">
        <v>72</v>
      </c>
      <c r="C99" s="102"/>
      <c r="D99" s="48" t="s">
        <v>10</v>
      </c>
      <c r="E99" s="41"/>
      <c r="F99" s="41"/>
      <c r="G99" s="42"/>
      <c r="H99" s="46" t="e">
        <f t="shared" si="8"/>
        <v>#DIV/0!</v>
      </c>
    </row>
    <row r="100" spans="1:8" s="29" customFormat="1" ht="21.75" customHeight="1">
      <c r="A100" s="61">
        <v>5</v>
      </c>
      <c r="B100" s="88" t="s">
        <v>85</v>
      </c>
      <c r="C100" s="89"/>
      <c r="D100" s="89"/>
      <c r="E100" s="89"/>
      <c r="F100" s="89"/>
      <c r="G100" s="100"/>
      <c r="H100" s="28"/>
    </row>
    <row r="101" spans="1:8" s="29" customFormat="1" ht="39.75" customHeight="1">
      <c r="A101" s="51">
        <v>6</v>
      </c>
      <c r="B101" s="88" t="s">
        <v>160</v>
      </c>
      <c r="C101" s="89"/>
      <c r="D101" s="48"/>
      <c r="E101" s="42"/>
      <c r="F101" s="42"/>
      <c r="G101" s="42"/>
      <c r="H101" s="28"/>
    </row>
    <row r="102" spans="1:8" s="29" customFormat="1" ht="39.75" customHeight="1">
      <c r="A102" s="62" t="s">
        <v>30</v>
      </c>
      <c r="B102" s="101" t="s">
        <v>161</v>
      </c>
      <c r="C102" s="101"/>
      <c r="D102" s="48"/>
      <c r="E102" s="42"/>
      <c r="F102" s="42"/>
      <c r="G102" s="42"/>
      <c r="H102" s="28"/>
    </row>
    <row r="103" spans="1:8" s="29" customFormat="1" ht="28.5" customHeight="1">
      <c r="A103" s="63" t="s">
        <v>136</v>
      </c>
      <c r="B103" s="113" t="s">
        <v>86</v>
      </c>
      <c r="C103" s="113"/>
      <c r="D103" s="48"/>
      <c r="E103" s="42"/>
      <c r="F103" s="42"/>
      <c r="G103" s="42"/>
      <c r="H103" s="28"/>
    </row>
    <row r="104" spans="1:8" s="29" customFormat="1" ht="28.5" customHeight="1">
      <c r="A104" s="50" t="s">
        <v>62</v>
      </c>
      <c r="B104" s="114" t="s">
        <v>87</v>
      </c>
      <c r="C104" s="110"/>
      <c r="D104" s="48" t="s">
        <v>40</v>
      </c>
      <c r="E104" s="42"/>
      <c r="F104" s="42"/>
      <c r="G104" s="42"/>
      <c r="H104" s="43" t="str">
        <f t="shared" ref="H104:H114" si="9">IF(OR(E104="",F104=""),"Đề nghị nhập số liệu","")</f>
        <v>Đề nghị nhập số liệu</v>
      </c>
    </row>
    <row r="105" spans="1:8" s="29" customFormat="1" ht="28.5" customHeight="1">
      <c r="A105" s="64" t="s">
        <v>62</v>
      </c>
      <c r="B105" s="102" t="s">
        <v>88</v>
      </c>
      <c r="C105" s="102"/>
      <c r="D105" s="48" t="s">
        <v>40</v>
      </c>
      <c r="E105" s="42"/>
      <c r="F105" s="42"/>
      <c r="G105" s="42"/>
      <c r="H105" s="43" t="str">
        <f t="shared" si="9"/>
        <v>Đề nghị nhập số liệu</v>
      </c>
    </row>
    <row r="106" spans="1:8" s="29" customFormat="1" ht="28.5" customHeight="1">
      <c r="A106" s="64" t="s">
        <v>62</v>
      </c>
      <c r="B106" s="102" t="s">
        <v>89</v>
      </c>
      <c r="C106" s="102"/>
      <c r="D106" s="48" t="s">
        <v>40</v>
      </c>
      <c r="E106" s="42"/>
      <c r="F106" s="42"/>
      <c r="G106" s="42"/>
      <c r="H106" s="43" t="str">
        <f t="shared" si="9"/>
        <v>Đề nghị nhập số liệu</v>
      </c>
    </row>
    <row r="107" spans="1:8" s="29" customFormat="1" ht="28.5" customHeight="1">
      <c r="A107" s="64" t="s">
        <v>62</v>
      </c>
      <c r="B107" s="102" t="s">
        <v>90</v>
      </c>
      <c r="C107" s="102"/>
      <c r="D107" s="48" t="s">
        <v>40</v>
      </c>
      <c r="E107" s="42"/>
      <c r="F107" s="42"/>
      <c r="G107" s="42"/>
      <c r="H107" s="43" t="str">
        <f t="shared" si="9"/>
        <v>Đề nghị nhập số liệu</v>
      </c>
    </row>
    <row r="108" spans="1:8" s="29" customFormat="1" ht="28.5" customHeight="1">
      <c r="A108" s="64" t="s">
        <v>62</v>
      </c>
      <c r="B108" s="102" t="s">
        <v>91</v>
      </c>
      <c r="C108" s="102"/>
      <c r="D108" s="48" t="s">
        <v>40</v>
      </c>
      <c r="E108" s="42"/>
      <c r="F108" s="42"/>
      <c r="G108" s="42"/>
      <c r="H108" s="43" t="str">
        <f t="shared" si="9"/>
        <v>Đề nghị nhập số liệu</v>
      </c>
    </row>
    <row r="109" spans="1:8" s="29" customFormat="1" ht="28.5" customHeight="1">
      <c r="A109" s="64" t="s">
        <v>62</v>
      </c>
      <c r="B109" s="102" t="s">
        <v>92</v>
      </c>
      <c r="C109" s="102"/>
      <c r="D109" s="48" t="s">
        <v>40</v>
      </c>
      <c r="E109" s="42"/>
      <c r="F109" s="42"/>
      <c r="G109" s="42"/>
      <c r="H109" s="43"/>
    </row>
    <row r="110" spans="1:8" s="29" customFormat="1" ht="28.5" customHeight="1">
      <c r="A110" s="65" t="s">
        <v>137</v>
      </c>
      <c r="B110" s="113" t="s">
        <v>93</v>
      </c>
      <c r="C110" s="113"/>
      <c r="D110" s="48"/>
      <c r="E110" s="42"/>
      <c r="F110" s="42"/>
      <c r="G110" s="42"/>
      <c r="H110" s="28"/>
    </row>
    <row r="111" spans="1:8" s="29" customFormat="1" ht="28.5" customHeight="1">
      <c r="A111" s="50" t="s">
        <v>62</v>
      </c>
      <c r="B111" s="102" t="s">
        <v>94</v>
      </c>
      <c r="C111" s="102"/>
      <c r="D111" s="48" t="s">
        <v>40</v>
      </c>
      <c r="E111" s="42"/>
      <c r="F111" s="42"/>
      <c r="G111" s="42"/>
      <c r="H111" s="43" t="str">
        <f t="shared" si="9"/>
        <v>Đề nghị nhập số liệu</v>
      </c>
    </row>
    <row r="112" spans="1:8" s="29" customFormat="1" ht="28.5" customHeight="1">
      <c r="A112" s="50" t="s">
        <v>62</v>
      </c>
      <c r="B112" s="102" t="s">
        <v>95</v>
      </c>
      <c r="C112" s="102"/>
      <c r="D112" s="48" t="s">
        <v>40</v>
      </c>
      <c r="E112" s="42"/>
      <c r="F112" s="42"/>
      <c r="G112" s="42"/>
      <c r="H112" s="43" t="str">
        <f t="shared" si="9"/>
        <v>Đề nghị nhập số liệu</v>
      </c>
    </row>
    <row r="113" spans="1:8" s="29" customFormat="1" ht="28.5" customHeight="1">
      <c r="A113" s="50" t="s">
        <v>62</v>
      </c>
      <c r="B113" s="102" t="s">
        <v>96</v>
      </c>
      <c r="C113" s="102"/>
      <c r="D113" s="48" t="s">
        <v>40</v>
      </c>
      <c r="E113" s="42"/>
      <c r="F113" s="42"/>
      <c r="G113" s="42"/>
      <c r="H113" s="43" t="str">
        <f t="shared" si="9"/>
        <v>Đề nghị nhập số liệu</v>
      </c>
    </row>
    <row r="114" spans="1:8" s="29" customFormat="1" ht="37.5" customHeight="1">
      <c r="A114" s="50" t="s">
        <v>62</v>
      </c>
      <c r="B114" s="102" t="s">
        <v>97</v>
      </c>
      <c r="C114" s="102"/>
      <c r="D114" s="48" t="s">
        <v>40</v>
      </c>
      <c r="E114" s="42"/>
      <c r="F114" s="42"/>
      <c r="G114" s="42"/>
      <c r="H114" s="43" t="str">
        <f t="shared" si="9"/>
        <v>Đề nghị nhập số liệu</v>
      </c>
    </row>
    <row r="115" spans="1:8" s="29" customFormat="1" ht="37.5" customHeight="1">
      <c r="A115" s="62" t="s">
        <v>33</v>
      </c>
      <c r="B115" s="115" t="s">
        <v>98</v>
      </c>
      <c r="C115" s="116"/>
      <c r="D115" s="48"/>
      <c r="E115" s="42"/>
      <c r="F115" s="42"/>
      <c r="G115" s="42"/>
      <c r="H115" s="28"/>
    </row>
    <row r="116" spans="1:8" s="29" customFormat="1" ht="28.5" customHeight="1">
      <c r="A116" s="63" t="s">
        <v>39</v>
      </c>
      <c r="B116" s="113" t="s">
        <v>86</v>
      </c>
      <c r="C116" s="113"/>
      <c r="D116" s="48"/>
      <c r="E116" s="42"/>
      <c r="F116" s="42"/>
      <c r="G116" s="42"/>
      <c r="H116" s="28"/>
    </row>
    <row r="117" spans="1:8" s="29" customFormat="1" ht="28.5" customHeight="1">
      <c r="A117" s="50" t="s">
        <v>62</v>
      </c>
      <c r="B117" s="114" t="s">
        <v>87</v>
      </c>
      <c r="C117" s="110"/>
      <c r="D117" s="48" t="s">
        <v>10</v>
      </c>
      <c r="E117" s="41"/>
      <c r="F117" s="41"/>
      <c r="G117" s="42"/>
      <c r="H117" s="46" t="e">
        <f t="shared" ref="H117:H126" si="10">IF(OR(E117&gt;$E$19,F117&gt;$F$19),"Số liệu này không được lớn hơn tổng số đơn vị", IF(ABS(F117-E117)/E117&gt;20%,"Số liệu đột biến giữa hai năm, đề nghị giải thích",""))</f>
        <v>#DIV/0!</v>
      </c>
    </row>
    <row r="118" spans="1:8" s="29" customFormat="1" ht="28.5" customHeight="1">
      <c r="A118" s="64" t="s">
        <v>62</v>
      </c>
      <c r="B118" s="102" t="s">
        <v>88</v>
      </c>
      <c r="C118" s="102"/>
      <c r="D118" s="48" t="s">
        <v>10</v>
      </c>
      <c r="E118" s="41"/>
      <c r="F118" s="41"/>
      <c r="G118" s="42"/>
      <c r="H118" s="46" t="e">
        <f t="shared" si="10"/>
        <v>#DIV/0!</v>
      </c>
    </row>
    <row r="119" spans="1:8" s="29" customFormat="1" ht="28.5" customHeight="1">
      <c r="A119" s="64" t="s">
        <v>62</v>
      </c>
      <c r="B119" s="102" t="s">
        <v>89</v>
      </c>
      <c r="C119" s="102"/>
      <c r="D119" s="48" t="s">
        <v>10</v>
      </c>
      <c r="E119" s="41"/>
      <c r="F119" s="41"/>
      <c r="G119" s="42"/>
      <c r="H119" s="46" t="e">
        <f t="shared" si="10"/>
        <v>#DIV/0!</v>
      </c>
    </row>
    <row r="120" spans="1:8" s="29" customFormat="1" ht="28.5" customHeight="1">
      <c r="A120" s="64" t="s">
        <v>62</v>
      </c>
      <c r="B120" s="102" t="s">
        <v>90</v>
      </c>
      <c r="C120" s="102"/>
      <c r="D120" s="48" t="s">
        <v>10</v>
      </c>
      <c r="E120" s="41"/>
      <c r="F120" s="41"/>
      <c r="G120" s="42"/>
      <c r="H120" s="46" t="e">
        <f t="shared" si="10"/>
        <v>#DIV/0!</v>
      </c>
    </row>
    <row r="121" spans="1:8" s="29" customFormat="1" ht="28.5" customHeight="1">
      <c r="A121" s="64" t="s">
        <v>62</v>
      </c>
      <c r="B121" s="102" t="s">
        <v>91</v>
      </c>
      <c r="C121" s="102"/>
      <c r="D121" s="48" t="s">
        <v>10</v>
      </c>
      <c r="E121" s="41"/>
      <c r="F121" s="41"/>
      <c r="G121" s="42"/>
      <c r="H121" s="46" t="e">
        <f t="shared" si="10"/>
        <v>#DIV/0!</v>
      </c>
    </row>
    <row r="122" spans="1:8" s="29" customFormat="1" ht="28.5" customHeight="1">
      <c r="A122" s="64" t="s">
        <v>62</v>
      </c>
      <c r="B122" s="102" t="s">
        <v>92</v>
      </c>
      <c r="C122" s="102"/>
      <c r="D122" s="48" t="s">
        <v>10</v>
      </c>
      <c r="E122" s="41"/>
      <c r="F122" s="41"/>
      <c r="G122" s="42"/>
      <c r="H122" s="46" t="e">
        <f t="shared" si="10"/>
        <v>#DIV/0!</v>
      </c>
    </row>
    <row r="123" spans="1:8" s="29" customFormat="1" ht="28.5" customHeight="1">
      <c r="A123" s="65" t="s">
        <v>138</v>
      </c>
      <c r="B123" s="113" t="s">
        <v>93</v>
      </c>
      <c r="C123" s="113"/>
      <c r="D123" s="48"/>
      <c r="E123" s="42"/>
      <c r="F123" s="42"/>
      <c r="G123" s="42"/>
      <c r="H123" s="28"/>
    </row>
    <row r="124" spans="1:8" s="29" customFormat="1" ht="28.5" customHeight="1">
      <c r="A124" s="50" t="s">
        <v>62</v>
      </c>
      <c r="B124" s="102" t="s">
        <v>94</v>
      </c>
      <c r="C124" s="102"/>
      <c r="D124" s="48" t="s">
        <v>10</v>
      </c>
      <c r="E124" s="41"/>
      <c r="F124" s="41"/>
      <c r="G124" s="42"/>
      <c r="H124" s="46" t="e">
        <f t="shared" si="10"/>
        <v>#DIV/0!</v>
      </c>
    </row>
    <row r="125" spans="1:8" s="29" customFormat="1" ht="28.5" customHeight="1">
      <c r="A125" s="50" t="s">
        <v>62</v>
      </c>
      <c r="B125" s="102" t="s">
        <v>95</v>
      </c>
      <c r="C125" s="102"/>
      <c r="D125" s="48" t="s">
        <v>10</v>
      </c>
      <c r="E125" s="41"/>
      <c r="F125" s="41"/>
      <c r="G125" s="42"/>
      <c r="H125" s="46" t="e">
        <f t="shared" si="10"/>
        <v>#DIV/0!</v>
      </c>
    </row>
    <row r="126" spans="1:8" s="29" customFormat="1" ht="28.5" customHeight="1">
      <c r="A126" s="50" t="s">
        <v>62</v>
      </c>
      <c r="B126" s="102" t="s">
        <v>96</v>
      </c>
      <c r="C126" s="102"/>
      <c r="D126" s="48" t="s">
        <v>10</v>
      </c>
      <c r="E126" s="41"/>
      <c r="F126" s="41"/>
      <c r="G126" s="42"/>
      <c r="H126" s="46" t="e">
        <f t="shared" si="10"/>
        <v>#DIV/0!</v>
      </c>
    </row>
    <row r="127" spans="1:8" s="29" customFormat="1" ht="28.5" customHeight="1">
      <c r="A127" s="50" t="s">
        <v>62</v>
      </c>
      <c r="B127" s="102" t="s">
        <v>97</v>
      </c>
      <c r="C127" s="102"/>
      <c r="D127" s="48" t="s">
        <v>10</v>
      </c>
      <c r="E127" s="41"/>
      <c r="F127" s="41"/>
      <c r="G127" s="42"/>
      <c r="H127" s="46" t="e">
        <f>IF(OR(E127&gt;$E$19,F127&gt;$F$19),"Số liệu này không được lớn hơn tổng số đơn vị", IF(ABS(F127-E127)/E127&gt;20%,"Số liệu đột biến giữa hai năm, đề nghị giải thích",""))</f>
        <v>#DIV/0!</v>
      </c>
    </row>
    <row r="128" spans="1:8" s="29" customFormat="1" ht="28.5" customHeight="1">
      <c r="A128" s="51">
        <v>7</v>
      </c>
      <c r="B128" s="90" t="s">
        <v>99</v>
      </c>
      <c r="C128" s="90"/>
      <c r="D128" s="48"/>
      <c r="E128" s="42"/>
      <c r="F128" s="42"/>
      <c r="G128" s="42"/>
      <c r="H128" s="28"/>
    </row>
    <row r="129" spans="1:8" s="29" customFormat="1" ht="28.5" customHeight="1">
      <c r="A129" s="62" t="s">
        <v>130</v>
      </c>
      <c r="B129" s="119" t="s">
        <v>162</v>
      </c>
      <c r="C129" s="101"/>
      <c r="D129" s="48"/>
      <c r="E129" s="42"/>
      <c r="F129" s="42"/>
      <c r="G129" s="42"/>
      <c r="H129" s="28"/>
    </row>
    <row r="130" spans="1:8" s="29" customFormat="1" ht="36" customHeight="1">
      <c r="A130" s="50" t="s">
        <v>62</v>
      </c>
      <c r="B130" s="117" t="s">
        <v>100</v>
      </c>
      <c r="C130" s="118"/>
      <c r="D130" s="48" t="s">
        <v>121</v>
      </c>
      <c r="E130" s="66"/>
      <c r="F130" s="66"/>
      <c r="G130" s="42"/>
      <c r="H130" s="46" t="e">
        <f>IF(OR(E130&gt;1,F130&gt;1),"Số liệu này không được vượt quá 100%", IF(ABS(F130-E130)/E130&gt;20%,"Số liệu đột biến giữa hai năm, đề nghị giải thích",""))</f>
        <v>#DIV/0!</v>
      </c>
    </row>
    <row r="131" spans="1:8" s="29" customFormat="1" ht="36" customHeight="1">
      <c r="A131" s="50" t="s">
        <v>62</v>
      </c>
      <c r="B131" s="117" t="s">
        <v>101</v>
      </c>
      <c r="C131" s="118"/>
      <c r="D131" s="48" t="s">
        <v>121</v>
      </c>
      <c r="E131" s="66"/>
      <c r="F131" s="66"/>
      <c r="G131" s="42"/>
      <c r="H131" s="46" t="e">
        <f>IF(OR(E131&gt;1,F131&gt;1),"Số liệu này không được vượt quá 100%", IF(ABS(F131-E131)/E131&gt;20%,"Số liệu đột biến giữa hai năm, đề nghị giải thích",""))</f>
        <v>#DIV/0!</v>
      </c>
    </row>
    <row r="132" spans="1:8" s="29" customFormat="1" ht="36" customHeight="1">
      <c r="A132" s="50" t="s">
        <v>62</v>
      </c>
      <c r="B132" s="117" t="s">
        <v>105</v>
      </c>
      <c r="C132" s="118"/>
      <c r="D132" s="48" t="s">
        <v>121</v>
      </c>
      <c r="E132" s="66"/>
      <c r="F132" s="66"/>
      <c r="G132" s="42"/>
      <c r="H132" s="46" t="e">
        <f t="shared" ref="H132:H135" si="11">IF(OR(E132&gt;1,F132&gt;1),"Số liệu này không được vượt quá 100%", IF(ABS(F132-E132)/E132&gt;20%,"Số liệu đột biến giữa hai năm, đề nghị giải thích",""))</f>
        <v>#DIV/0!</v>
      </c>
    </row>
    <row r="133" spans="1:8" s="29" customFormat="1" ht="36.75" customHeight="1">
      <c r="A133" s="50" t="s">
        <v>62</v>
      </c>
      <c r="B133" s="117" t="s">
        <v>102</v>
      </c>
      <c r="C133" s="118"/>
      <c r="D133" s="48" t="s">
        <v>121</v>
      </c>
      <c r="E133" s="66"/>
      <c r="F133" s="66"/>
      <c r="G133" s="42"/>
      <c r="H133" s="46" t="e">
        <f t="shared" si="11"/>
        <v>#DIV/0!</v>
      </c>
    </row>
    <row r="134" spans="1:8" s="29" customFormat="1" ht="28.5" customHeight="1">
      <c r="A134" s="50" t="s">
        <v>62</v>
      </c>
      <c r="B134" s="117" t="s">
        <v>103</v>
      </c>
      <c r="C134" s="118"/>
      <c r="D134" s="48" t="s">
        <v>121</v>
      </c>
      <c r="E134" s="66"/>
      <c r="F134" s="66"/>
      <c r="G134" s="42"/>
      <c r="H134" s="46" t="e">
        <f t="shared" si="11"/>
        <v>#DIV/0!</v>
      </c>
    </row>
    <row r="135" spans="1:8" s="29" customFormat="1" ht="28.5" customHeight="1">
      <c r="A135" s="50" t="s">
        <v>62</v>
      </c>
      <c r="B135" s="117" t="s">
        <v>104</v>
      </c>
      <c r="C135" s="118"/>
      <c r="D135" s="48" t="s">
        <v>121</v>
      </c>
      <c r="E135" s="66"/>
      <c r="F135" s="66"/>
      <c r="G135" s="42"/>
      <c r="H135" s="46" t="e">
        <f t="shared" si="11"/>
        <v>#DIV/0!</v>
      </c>
    </row>
    <row r="136" spans="1:8" s="29" customFormat="1" ht="28.5" customHeight="1">
      <c r="A136" s="62" t="s">
        <v>131</v>
      </c>
      <c r="B136" s="115" t="s">
        <v>132</v>
      </c>
      <c r="C136" s="116"/>
      <c r="D136" s="67" t="s">
        <v>11</v>
      </c>
      <c r="E136" s="41"/>
      <c r="F136" s="41"/>
      <c r="G136" s="68"/>
      <c r="H136" s="46" t="e">
        <f>IF(OR(E136/$E$20&gt;1,F136/$F$20&gt;1),"Số liệu này không được vượt quá tổng số cán bộ CCVC", IF(ABS(F136-E136)&gt;20%,"Số liệu đột biến giữa hai năm, đề nghị giải thích",""))</f>
        <v>#DIV/0!</v>
      </c>
    </row>
    <row r="137" spans="1:8" s="29" customFormat="1" ht="51" customHeight="1">
      <c r="A137" s="49" t="s">
        <v>139</v>
      </c>
      <c r="B137" s="101" t="s">
        <v>163</v>
      </c>
      <c r="C137" s="101"/>
      <c r="D137" s="101"/>
      <c r="E137" s="101"/>
      <c r="F137" s="101"/>
      <c r="G137" s="101"/>
      <c r="H137" s="28"/>
    </row>
    <row r="138" spans="1:8" s="29" customFormat="1" ht="38.25" customHeight="1">
      <c r="A138" s="32">
        <v>8</v>
      </c>
      <c r="B138" s="88" t="s">
        <v>164</v>
      </c>
      <c r="C138" s="89"/>
      <c r="D138" s="40" t="s">
        <v>112</v>
      </c>
      <c r="E138" s="41"/>
      <c r="F138" s="41"/>
      <c r="G138" s="42"/>
      <c r="H138" s="28"/>
    </row>
    <row r="139" spans="1:8" s="29" customFormat="1" ht="51.75" customHeight="1">
      <c r="A139" s="49" t="s">
        <v>106</v>
      </c>
      <c r="B139" s="115" t="s">
        <v>165</v>
      </c>
      <c r="C139" s="116"/>
      <c r="D139" s="48" t="s">
        <v>112</v>
      </c>
      <c r="E139" s="41"/>
      <c r="F139" s="41"/>
      <c r="G139" s="42"/>
      <c r="H139" s="46" t="e">
        <f>IF(ABS(F139-E139)/E139&gt;40%,"Số liệu đột biến giữa hai năm, đề nghị giải thích","")</f>
        <v>#DIV/0!</v>
      </c>
    </row>
    <row r="140" spans="1:8" s="29" customFormat="1" ht="54.75" customHeight="1">
      <c r="A140" s="49" t="s">
        <v>107</v>
      </c>
      <c r="B140" s="116" t="s">
        <v>166</v>
      </c>
      <c r="C140" s="116"/>
      <c r="D140" s="48" t="s">
        <v>112</v>
      </c>
      <c r="E140" s="41"/>
      <c r="F140" s="41"/>
      <c r="G140" s="42"/>
      <c r="H140" s="46" t="e">
        <f>IF(OR(SUM(E142:E145)/E140&lt;&gt;1,SUM(F142:F145)/F140&lt;&gt;1),"Tổng cộng dịch vụ các mức 1,2,3,4  phải bằng tổng số dịch vụ công trực tuyến",IF(ABS(F140-E140)/E140&gt;20%,"Số liệu đột biến giữa hai năm, đề nghị giải thích",""))</f>
        <v>#DIV/0!</v>
      </c>
    </row>
    <row r="141" spans="1:8" s="29" customFormat="1" ht="28.5" customHeight="1">
      <c r="A141" s="47"/>
      <c r="B141" s="69" t="s">
        <v>140</v>
      </c>
      <c r="C141" s="69"/>
      <c r="D141" s="36"/>
      <c r="E141" s="35"/>
      <c r="F141" s="41"/>
      <c r="G141" s="35"/>
      <c r="H141" s="28"/>
    </row>
    <row r="142" spans="1:8" s="29" customFormat="1" ht="28.5" customHeight="1">
      <c r="A142" s="47" t="s">
        <v>108</v>
      </c>
      <c r="B142" s="118" t="s">
        <v>115</v>
      </c>
      <c r="C142" s="118"/>
      <c r="D142" s="48" t="s">
        <v>112</v>
      </c>
      <c r="E142" s="41"/>
      <c r="F142" s="41"/>
      <c r="G142" s="42"/>
      <c r="H142" s="46" t="e">
        <f>IF(ABS(F142-E142)/E142&gt;40%,"Số liệu đột biến giữa hai năm, đề nghị giải thích","")</f>
        <v>#DIV/0!</v>
      </c>
    </row>
    <row r="143" spans="1:8" s="29" customFormat="1" ht="28.5" customHeight="1">
      <c r="A143" s="47" t="s">
        <v>109</v>
      </c>
      <c r="B143" s="118" t="s">
        <v>116</v>
      </c>
      <c r="C143" s="118"/>
      <c r="D143" s="48" t="s">
        <v>112</v>
      </c>
      <c r="E143" s="41"/>
      <c r="F143" s="41"/>
      <c r="G143" s="42"/>
      <c r="H143" s="46" t="e">
        <f t="shared" ref="H143:H145" si="12">IF(ABS(F143-E143)/E143&gt;20%,"Số liệu đột biến giữa hai năm, đề nghị giải thích","")</f>
        <v>#DIV/0!</v>
      </c>
    </row>
    <row r="144" spans="1:8" s="29" customFormat="1" ht="28.5" customHeight="1">
      <c r="A144" s="47" t="s">
        <v>110</v>
      </c>
      <c r="B144" s="118" t="s">
        <v>117</v>
      </c>
      <c r="C144" s="118"/>
      <c r="D144" s="48" t="s">
        <v>112</v>
      </c>
      <c r="E144" s="41"/>
      <c r="F144" s="41"/>
      <c r="G144" s="42"/>
      <c r="H144" s="46" t="e">
        <f t="shared" si="12"/>
        <v>#DIV/0!</v>
      </c>
    </row>
    <row r="145" spans="1:8" s="29" customFormat="1" ht="28.5" customHeight="1">
      <c r="A145" s="47" t="s">
        <v>111</v>
      </c>
      <c r="B145" s="118" t="s">
        <v>118</v>
      </c>
      <c r="C145" s="118"/>
      <c r="D145" s="48" t="s">
        <v>112</v>
      </c>
      <c r="E145" s="41"/>
      <c r="F145" s="41"/>
      <c r="G145" s="42"/>
      <c r="H145" s="46" t="e">
        <f t="shared" si="12"/>
        <v>#DIV/0!</v>
      </c>
    </row>
    <row r="146" spans="1:8" s="29" customFormat="1" ht="28.5" customHeight="1">
      <c r="A146" s="32">
        <v>9</v>
      </c>
      <c r="B146" s="90" t="s">
        <v>167</v>
      </c>
      <c r="C146" s="90"/>
      <c r="D146" s="94"/>
      <c r="E146" s="95"/>
      <c r="F146" s="95"/>
      <c r="G146" s="96"/>
      <c r="H146" s="28"/>
    </row>
    <row r="147" spans="1:8" s="29" customFormat="1" ht="24" customHeight="1">
      <c r="A147" s="49" t="s">
        <v>113</v>
      </c>
      <c r="B147" s="101" t="s">
        <v>168</v>
      </c>
      <c r="C147" s="101"/>
      <c r="D147" s="93"/>
      <c r="E147" s="93"/>
      <c r="F147" s="93"/>
      <c r="G147" s="93"/>
      <c r="H147" s="28"/>
    </row>
    <row r="148" spans="1:8" s="29" customFormat="1" ht="44.25" customHeight="1">
      <c r="A148" s="49" t="s">
        <v>114</v>
      </c>
      <c r="B148" s="120" t="s">
        <v>169</v>
      </c>
      <c r="C148" s="120"/>
      <c r="D148" s="70" t="s">
        <v>144</v>
      </c>
      <c r="E148" s="41"/>
      <c r="F148" s="41"/>
      <c r="G148" s="71"/>
      <c r="H148" s="43" t="str">
        <f>IF(OR(E148="",F148=""),"Đề nghị nhập số liệu","")</f>
        <v>Đề nghị nhập số liệu</v>
      </c>
    </row>
    <row r="149" spans="1:8" s="29" customFormat="1" ht="28.5" customHeight="1">
      <c r="A149" s="32" t="s">
        <v>120</v>
      </c>
      <c r="B149" s="121" t="s">
        <v>119</v>
      </c>
      <c r="C149" s="121"/>
      <c r="D149" s="48" t="s">
        <v>49</v>
      </c>
      <c r="E149" s="41"/>
      <c r="F149" s="41"/>
      <c r="G149" s="42"/>
      <c r="H149" s="43" t="str">
        <f>IF(OR(E149="",F149=""),"Đề nghị nhập số liệu","")</f>
        <v>Đề nghị nhập số liệu</v>
      </c>
    </row>
    <row r="150" spans="1:8" s="29" customFormat="1" ht="15">
      <c r="A150" s="72"/>
      <c r="B150" s="28"/>
      <c r="C150" s="28"/>
      <c r="D150" s="73"/>
      <c r="E150" s="28"/>
      <c r="F150" s="28"/>
      <c r="G150" s="28"/>
      <c r="H150" s="28"/>
    </row>
    <row r="151" spans="1:8" s="29" customFormat="1" ht="15">
      <c r="A151" s="72"/>
      <c r="B151" s="74" t="s">
        <v>126</v>
      </c>
      <c r="C151" s="28"/>
      <c r="D151" s="73"/>
      <c r="E151" s="28"/>
      <c r="F151" s="28"/>
      <c r="G151" s="28"/>
      <c r="H151" s="28"/>
    </row>
    <row r="152" spans="1:8" s="29" customFormat="1" ht="15">
      <c r="A152" s="72"/>
      <c r="B152" s="28"/>
      <c r="C152" s="28"/>
      <c r="D152" s="73"/>
      <c r="E152" s="28"/>
      <c r="F152" s="28"/>
      <c r="G152" s="28"/>
      <c r="H152" s="28"/>
    </row>
    <row r="153" spans="1:8" s="29" customFormat="1" ht="21" customHeight="1">
      <c r="A153" s="50" t="s">
        <v>62</v>
      </c>
      <c r="B153" s="33" t="s">
        <v>122</v>
      </c>
      <c r="C153" s="126"/>
      <c r="D153" s="126"/>
      <c r="E153" s="126"/>
      <c r="F153" s="126"/>
      <c r="G153" s="127"/>
      <c r="H153" s="28"/>
    </row>
    <row r="154" spans="1:8" s="29" customFormat="1" ht="21" customHeight="1">
      <c r="A154" s="50" t="s">
        <v>62</v>
      </c>
      <c r="B154" s="33" t="s">
        <v>123</v>
      </c>
      <c r="C154" s="126"/>
      <c r="D154" s="126"/>
      <c r="E154" s="126"/>
      <c r="F154" s="126"/>
      <c r="G154" s="127"/>
      <c r="H154" s="28"/>
    </row>
    <row r="155" spans="1:8" s="29" customFormat="1" ht="21" customHeight="1">
      <c r="A155" s="50" t="s">
        <v>62</v>
      </c>
      <c r="B155" s="33" t="s">
        <v>124</v>
      </c>
      <c r="C155" s="126"/>
      <c r="D155" s="126"/>
      <c r="E155" s="126"/>
      <c r="F155" s="126"/>
      <c r="G155" s="127"/>
      <c r="H155" s="28"/>
    </row>
    <row r="156" spans="1:8" s="29" customFormat="1" ht="21" customHeight="1">
      <c r="A156" s="50" t="s">
        <v>62</v>
      </c>
      <c r="B156" s="33" t="s">
        <v>129</v>
      </c>
      <c r="C156" s="126"/>
      <c r="D156" s="126"/>
      <c r="E156" s="126"/>
      <c r="F156" s="126"/>
      <c r="G156" s="127"/>
      <c r="H156" s="28"/>
    </row>
    <row r="157" spans="1:8" s="29" customFormat="1" ht="21" customHeight="1">
      <c r="A157" s="50" t="s">
        <v>62</v>
      </c>
      <c r="B157" s="33" t="s">
        <v>125</v>
      </c>
      <c r="C157" s="126"/>
      <c r="D157" s="126"/>
      <c r="E157" s="126"/>
      <c r="F157" s="126"/>
      <c r="G157" s="127"/>
      <c r="H157" s="28"/>
    </row>
    <row r="158" spans="1:8" s="29" customFormat="1" ht="21" customHeight="1">
      <c r="A158" s="50" t="s">
        <v>62</v>
      </c>
      <c r="B158" s="33" t="s">
        <v>3</v>
      </c>
      <c r="C158" s="126"/>
      <c r="D158" s="126"/>
      <c r="E158" s="126"/>
      <c r="F158" s="126"/>
      <c r="G158" s="127"/>
      <c r="H158" s="28"/>
    </row>
    <row r="159" spans="1:8" s="29" customFormat="1" ht="15">
      <c r="A159" s="72"/>
      <c r="B159" s="28"/>
      <c r="C159" s="28"/>
      <c r="D159" s="73"/>
      <c r="E159" s="28"/>
      <c r="F159" s="28"/>
      <c r="G159" s="28"/>
      <c r="H159" s="28"/>
    </row>
    <row r="160" spans="1:8" s="29" customFormat="1" ht="15">
      <c r="A160" s="72"/>
      <c r="B160" s="28"/>
      <c r="C160" s="28"/>
      <c r="D160" s="73"/>
      <c r="E160" s="28"/>
      <c r="F160" s="28"/>
      <c r="G160" s="28"/>
      <c r="H160" s="28"/>
    </row>
    <row r="161" spans="1:8" s="29" customFormat="1" ht="15">
      <c r="A161" s="72"/>
      <c r="B161" s="28"/>
      <c r="C161" s="28"/>
      <c r="D161" s="122" t="s">
        <v>143</v>
      </c>
      <c r="E161" s="122"/>
      <c r="F161" s="122"/>
      <c r="G161" s="122"/>
      <c r="H161" s="28"/>
    </row>
    <row r="162" spans="1:8" s="29" customFormat="1" ht="44.25">
      <c r="A162" s="72"/>
      <c r="B162" s="75" t="s">
        <v>174</v>
      </c>
      <c r="C162" s="28"/>
      <c r="D162" s="123" t="s">
        <v>182</v>
      </c>
      <c r="E162" s="124"/>
      <c r="F162" s="124"/>
      <c r="G162" s="124"/>
      <c r="H162" s="28"/>
    </row>
    <row r="163" spans="1:8" s="29" customFormat="1" ht="15">
      <c r="A163" s="72"/>
      <c r="B163" s="28"/>
      <c r="C163" s="28"/>
      <c r="D163" s="73"/>
      <c r="E163" s="28"/>
      <c r="F163" s="28"/>
      <c r="G163" s="28"/>
      <c r="H163" s="28"/>
    </row>
    <row r="164" spans="1:8" ht="14.25">
      <c r="D164" s="11"/>
    </row>
    <row r="165" spans="1:8" ht="14.25">
      <c r="D165" s="11"/>
    </row>
    <row r="167" spans="1:8" ht="14.25">
      <c r="D167" s="125"/>
      <c r="E167" s="125"/>
      <c r="F167" s="125"/>
      <c r="G167" s="125"/>
    </row>
  </sheetData>
  <customSheetViews>
    <customSheetView guid="{441F8A54-E412-4FAB-B933-D96F70858AF6}" scale="85" showPageBreaks="1" topLeftCell="A151">
      <selection activeCell="G134" sqref="G134"/>
      <pageMargins left="0.7" right="0.23622047244094491" top="0.47244094488188981" bottom="0.51181102362204722" header="0.31496062992125984" footer="0.31496062992125984"/>
      <pageSetup paperSize="9" orientation="landscape" r:id="rId1"/>
      <headerFooter>
        <oddFooter>&amp;C&amp;P</oddFooter>
      </headerFooter>
    </customSheetView>
    <customSheetView guid="{8DF2DFA8-7EE8-45E6-92CB-68BF2FD72D63}" topLeftCell="A109">
      <selection activeCell="E154" sqref="E154"/>
      <pageMargins left="0.37" right="0.23622047244094491" top="0.47244094488188981" bottom="0.51181102362204722" header="0.31496062992125984" footer="0.31496062992125984"/>
      <pageSetup paperSize="9" orientation="portrait" r:id="rId2"/>
      <headerFooter>
        <oddFooter>&amp;C&amp;P</oddFooter>
      </headerFooter>
    </customSheetView>
  </customSheetViews>
  <mergeCells count="150">
    <mergeCell ref="D161:G161"/>
    <mergeCell ref="D162:G162"/>
    <mergeCell ref="D167:G167"/>
    <mergeCell ref="C153:G153"/>
    <mergeCell ref="C154:G154"/>
    <mergeCell ref="C155:G155"/>
    <mergeCell ref="C156:G156"/>
    <mergeCell ref="C157:G157"/>
    <mergeCell ref="C158:G158"/>
    <mergeCell ref="B148:C148"/>
    <mergeCell ref="B149:C149"/>
    <mergeCell ref="B143:C143"/>
    <mergeCell ref="B144:C144"/>
    <mergeCell ref="B145:C145"/>
    <mergeCell ref="B142:C142"/>
    <mergeCell ref="D147:G147"/>
    <mergeCell ref="B146:C146"/>
    <mergeCell ref="B147:C147"/>
    <mergeCell ref="D146:G146"/>
    <mergeCell ref="B139:C139"/>
    <mergeCell ref="B140:C140"/>
    <mergeCell ref="B137:G137"/>
    <mergeCell ref="B76:C76"/>
    <mergeCell ref="B77:C77"/>
    <mergeCell ref="B138:C138"/>
    <mergeCell ref="B136:C136"/>
    <mergeCell ref="B131:C131"/>
    <mergeCell ref="B132:C132"/>
    <mergeCell ref="B133:C133"/>
    <mergeCell ref="B134:C134"/>
    <mergeCell ref="B135:C135"/>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3:C103"/>
    <mergeCell ref="B100:G100"/>
    <mergeCell ref="B104:C104"/>
    <mergeCell ref="B105:C105"/>
    <mergeCell ref="B106:C106"/>
    <mergeCell ref="B97:C97"/>
    <mergeCell ref="B98:C98"/>
    <mergeCell ref="B99:C99"/>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62:C62"/>
    <mergeCell ref="B63:C63"/>
    <mergeCell ref="B64:C64"/>
    <mergeCell ref="B71:C71"/>
    <mergeCell ref="B72:C72"/>
    <mergeCell ref="B73:C73"/>
    <mergeCell ref="B74:C74"/>
    <mergeCell ref="B75:C75"/>
    <mergeCell ref="B78:C78"/>
    <mergeCell ref="B65:C65"/>
    <mergeCell ref="B66:C66"/>
    <mergeCell ref="B67:C67"/>
    <mergeCell ref="B68:C68"/>
    <mergeCell ref="B69:C69"/>
    <mergeCell ref="B70:C70"/>
    <mergeCell ref="B51:C51"/>
    <mergeCell ref="B57:C57"/>
    <mergeCell ref="B52:C52"/>
    <mergeCell ref="B53:C53"/>
    <mergeCell ref="B54:C54"/>
    <mergeCell ref="B55:C55"/>
    <mergeCell ref="B56:C56"/>
    <mergeCell ref="B60:C60"/>
    <mergeCell ref="B61:C61"/>
    <mergeCell ref="B46:C46"/>
    <mergeCell ref="B47:C47"/>
    <mergeCell ref="B48:C48"/>
    <mergeCell ref="B49:C49"/>
    <mergeCell ref="B50:C50"/>
    <mergeCell ref="C14:G14"/>
    <mergeCell ref="C15:G15"/>
    <mergeCell ref="C16:G16"/>
    <mergeCell ref="B25:C25"/>
    <mergeCell ref="B32:C32"/>
    <mergeCell ref="B18:C18"/>
    <mergeCell ref="B30:C30"/>
    <mergeCell ref="B42:C42"/>
    <mergeCell ref="B43:C43"/>
    <mergeCell ref="B44:C44"/>
    <mergeCell ref="B45:C45"/>
    <mergeCell ref="B33:C33"/>
    <mergeCell ref="B34:C34"/>
    <mergeCell ref="B36:C36"/>
    <mergeCell ref="B37:C37"/>
    <mergeCell ref="B38:C38"/>
    <mergeCell ref="B39:C39"/>
    <mergeCell ref="A1:E1"/>
    <mergeCell ref="A2:E2"/>
    <mergeCell ref="B40:C40"/>
    <mergeCell ref="B41:C41"/>
    <mergeCell ref="B24:C24"/>
    <mergeCell ref="B26:C26"/>
    <mergeCell ref="B28:C28"/>
    <mergeCell ref="B31:C31"/>
    <mergeCell ref="B35:C35"/>
    <mergeCell ref="B21:C21"/>
    <mergeCell ref="B20:C20"/>
    <mergeCell ref="B19:C19"/>
    <mergeCell ref="C11:G11"/>
    <mergeCell ref="C12:G12"/>
    <mergeCell ref="C13:G13"/>
    <mergeCell ref="A7:G7"/>
    <mergeCell ref="A4:G4"/>
    <mergeCell ref="A5:G5"/>
    <mergeCell ref="B9:G9"/>
    <mergeCell ref="B22:C22"/>
    <mergeCell ref="B23:C23"/>
  </mergeCells>
  <pageMargins left="1.01" right="0.23622047244094491" top="0.47244094488188981" bottom="0.51181102362204722" header="0.31496062992125984" footer="0.31496062992125984"/>
  <pageSetup paperSize="9" orientation="landscape" r:id="rId3"/>
  <headerFooter>
    <oddFooter>&amp;C&amp;P</oddFooter>
  </headerFooter>
  <drawing r:id="rId4"/>
</worksheet>
</file>

<file path=xl/worksheets/sheet2.xml><?xml version="1.0" encoding="utf-8"?>
<worksheet xmlns="http://schemas.openxmlformats.org/spreadsheetml/2006/main" xmlns:r="http://schemas.openxmlformats.org/officeDocument/2006/relationships">
  <dimension ref="A1:C27"/>
  <sheetViews>
    <sheetView topLeftCell="A11" workbookViewId="0">
      <selection sqref="A1:C24"/>
    </sheetView>
  </sheetViews>
  <sheetFormatPr defaultRowHeight="15"/>
  <cols>
    <col min="1" max="1" width="5.28515625" style="20" customWidth="1"/>
    <col min="2" max="2" width="51" style="20" customWidth="1"/>
    <col min="3" max="3" width="28.5703125" style="20" customWidth="1"/>
  </cols>
  <sheetData>
    <row r="1" spans="1:3" ht="15.75">
      <c r="A1" s="128" t="s">
        <v>146</v>
      </c>
      <c r="B1" s="128"/>
      <c r="C1" s="128"/>
    </row>
    <row r="3" spans="1:3" ht="26.25" customHeight="1">
      <c r="A3" s="12" t="s">
        <v>73</v>
      </c>
      <c r="B3" s="12" t="s">
        <v>74</v>
      </c>
      <c r="C3" s="12" t="s">
        <v>75</v>
      </c>
    </row>
    <row r="4" spans="1:3" ht="23.25" customHeight="1">
      <c r="A4" s="13" t="s">
        <v>79</v>
      </c>
      <c r="B4" s="14" t="s">
        <v>80</v>
      </c>
      <c r="C4" s="14"/>
    </row>
    <row r="5" spans="1:3" ht="23.25" customHeight="1">
      <c r="A5" s="15">
        <v>1</v>
      </c>
      <c r="B5" s="16"/>
      <c r="C5" s="16"/>
    </row>
    <row r="6" spans="1:3" ht="23.25" customHeight="1">
      <c r="A6" s="15">
        <v>2</v>
      </c>
      <c r="B6" s="16"/>
      <c r="C6" s="16"/>
    </row>
    <row r="7" spans="1:3" ht="23.25" customHeight="1">
      <c r="A7" s="15">
        <v>3</v>
      </c>
      <c r="B7" s="16"/>
      <c r="C7" s="16"/>
    </row>
    <row r="8" spans="1:3" ht="23.25" customHeight="1">
      <c r="A8" s="15">
        <v>4</v>
      </c>
      <c r="B8" s="16"/>
      <c r="C8" s="16"/>
    </row>
    <row r="9" spans="1:3" ht="23.25" customHeight="1">
      <c r="A9" s="15">
        <v>5</v>
      </c>
      <c r="B9" s="16"/>
      <c r="C9" s="16"/>
    </row>
    <row r="10" spans="1:3" ht="23.25" customHeight="1">
      <c r="A10" s="15"/>
      <c r="B10" s="16" t="s">
        <v>133</v>
      </c>
      <c r="C10" s="16"/>
    </row>
    <row r="11" spans="1:3" ht="23.25" customHeight="1">
      <c r="A11" s="13" t="s">
        <v>81</v>
      </c>
      <c r="B11" s="14" t="s">
        <v>82</v>
      </c>
      <c r="C11" s="16"/>
    </row>
    <row r="12" spans="1:3" ht="23.25" customHeight="1">
      <c r="A12" s="15">
        <v>1</v>
      </c>
      <c r="B12" s="16"/>
      <c r="C12" s="16"/>
    </row>
    <row r="13" spans="1:3" ht="23.25" customHeight="1">
      <c r="A13" s="15">
        <v>2</v>
      </c>
      <c r="B13" s="16"/>
      <c r="C13" s="16"/>
    </row>
    <row r="14" spans="1:3" ht="23.25" customHeight="1">
      <c r="A14" s="15">
        <v>3</v>
      </c>
      <c r="B14" s="16"/>
      <c r="C14" s="16"/>
    </row>
    <row r="15" spans="1:3" ht="23.25" customHeight="1">
      <c r="A15" s="15">
        <v>4</v>
      </c>
      <c r="B15" s="16"/>
      <c r="C15" s="16"/>
    </row>
    <row r="16" spans="1:3" ht="23.25" customHeight="1">
      <c r="A16" s="15">
        <v>5</v>
      </c>
      <c r="B16" s="16"/>
      <c r="C16" s="16"/>
    </row>
    <row r="17" spans="1:3" ht="23.25" customHeight="1">
      <c r="A17" s="15"/>
      <c r="B17" s="16" t="s">
        <v>134</v>
      </c>
      <c r="C17" s="16"/>
    </row>
    <row r="18" spans="1:3" ht="23.25" customHeight="1">
      <c r="A18" s="13" t="s">
        <v>83</v>
      </c>
      <c r="B18" s="14" t="s">
        <v>84</v>
      </c>
      <c r="C18" s="16"/>
    </row>
    <row r="19" spans="1:3" ht="23.25" customHeight="1">
      <c r="A19" s="15">
        <v>1</v>
      </c>
      <c r="B19" s="16"/>
      <c r="C19" s="16"/>
    </row>
    <row r="20" spans="1:3" ht="23.25" customHeight="1">
      <c r="A20" s="15">
        <v>2</v>
      </c>
      <c r="B20" s="16"/>
      <c r="C20" s="16"/>
    </row>
    <row r="21" spans="1:3" ht="23.25" customHeight="1">
      <c r="A21" s="15">
        <v>3</v>
      </c>
      <c r="B21" s="16"/>
      <c r="C21" s="16"/>
    </row>
    <row r="22" spans="1:3" ht="23.25" customHeight="1">
      <c r="A22" s="15">
        <v>4</v>
      </c>
      <c r="B22" s="16"/>
      <c r="C22" s="16"/>
    </row>
    <row r="23" spans="1:3" ht="23.25" customHeight="1">
      <c r="A23" s="15">
        <v>5</v>
      </c>
      <c r="B23" s="16"/>
      <c r="C23" s="16"/>
    </row>
    <row r="24" spans="1:3" ht="23.25" customHeight="1">
      <c r="A24" s="15"/>
      <c r="B24" s="16" t="s">
        <v>134</v>
      </c>
      <c r="C24" s="16"/>
    </row>
    <row r="25" spans="1:3" ht="15.75">
      <c r="A25" s="17"/>
      <c r="B25" s="18"/>
      <c r="C25" s="18"/>
    </row>
    <row r="26" spans="1:3" ht="15.75">
      <c r="A26" s="17"/>
      <c r="B26" s="18"/>
      <c r="C26" s="18"/>
    </row>
    <row r="27" spans="1:3" ht="15.75">
      <c r="A27" s="19"/>
    </row>
  </sheetData>
  <customSheetViews>
    <customSheetView guid="{441F8A54-E412-4FAB-B933-D96F70858AF6}">
      <selection activeCell="B17" sqref="B17"/>
      <pageMargins left="0.63" right="0.39" top="0.51" bottom="0.75" header="0.3" footer="0.3"/>
      <pageSetup paperSize="9" orientation="portrait" r:id="rId1"/>
    </customSheetView>
    <customSheetView guid="{8DF2DFA8-7EE8-45E6-92CB-68BF2FD72D63}">
      <selection activeCell="E11" sqref="E11"/>
      <pageMargins left="0.63" right="0.39" top="0.51" bottom="0.75" header="0.3" footer="0.3"/>
      <pageSetup paperSize="9" orientation="portrait" r:id="rId2"/>
    </customSheetView>
  </customSheetViews>
  <mergeCells count="1">
    <mergeCell ref="A1:C1"/>
  </mergeCells>
  <pageMargins left="0.63" right="0.39" top="0.51"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dimension ref="A1:F17"/>
  <sheetViews>
    <sheetView workbookViewId="0">
      <selection sqref="A1:F15"/>
    </sheetView>
  </sheetViews>
  <sheetFormatPr defaultRowHeight="15"/>
  <cols>
    <col min="1" max="1" width="5.28515625" style="20" customWidth="1"/>
    <col min="2" max="2" width="32" style="20" customWidth="1"/>
    <col min="3" max="3" width="18.85546875" style="20" customWidth="1"/>
    <col min="4" max="4" width="12" style="20" customWidth="1"/>
    <col min="5" max="5" width="13.28515625" style="20" customWidth="1"/>
    <col min="6" max="6" width="20" style="20" customWidth="1"/>
  </cols>
  <sheetData>
    <row r="1" spans="1:6" ht="15.75">
      <c r="A1" s="128" t="s">
        <v>127</v>
      </c>
      <c r="B1" s="128"/>
      <c r="C1" s="128"/>
      <c r="D1" s="128"/>
      <c r="E1" s="128"/>
      <c r="F1" s="128"/>
    </row>
    <row r="3" spans="1:6" ht="15.75">
      <c r="A3" s="131" t="s">
        <v>73</v>
      </c>
      <c r="B3" s="131" t="s">
        <v>76</v>
      </c>
      <c r="C3" s="131" t="s">
        <v>77</v>
      </c>
      <c r="D3" s="129" t="s">
        <v>78</v>
      </c>
      <c r="E3" s="130"/>
      <c r="F3" s="131" t="s">
        <v>75</v>
      </c>
    </row>
    <row r="4" spans="1:6" ht="15.75">
      <c r="A4" s="132"/>
      <c r="B4" s="132"/>
      <c r="C4" s="132"/>
      <c r="D4" s="12" t="s">
        <v>4</v>
      </c>
      <c r="E4" s="12" t="s">
        <v>142</v>
      </c>
      <c r="F4" s="132"/>
    </row>
    <row r="5" spans="1:6" ht="21.75" customHeight="1">
      <c r="A5" s="15">
        <v>1</v>
      </c>
      <c r="B5" s="14"/>
      <c r="C5" s="14"/>
      <c r="D5" s="21"/>
      <c r="E5" s="21"/>
      <c r="F5" s="14"/>
    </row>
    <row r="6" spans="1:6" ht="21.75" customHeight="1">
      <c r="A6" s="15">
        <v>2</v>
      </c>
      <c r="B6" s="16"/>
      <c r="C6" s="16"/>
      <c r="D6" s="22"/>
      <c r="E6" s="22"/>
      <c r="F6" s="16"/>
    </row>
    <row r="7" spans="1:6" ht="21.75" customHeight="1">
      <c r="A7" s="15">
        <v>3</v>
      </c>
      <c r="B7" s="16"/>
      <c r="C7" s="16"/>
      <c r="D7" s="22"/>
      <c r="E7" s="22"/>
      <c r="F7" s="16"/>
    </row>
    <row r="8" spans="1:6" ht="21.75" customHeight="1">
      <c r="A8" s="15">
        <v>4</v>
      </c>
      <c r="B8" s="16"/>
      <c r="C8" s="16"/>
      <c r="D8" s="22"/>
      <c r="E8" s="22"/>
      <c r="F8" s="16"/>
    </row>
    <row r="9" spans="1:6" ht="21.75" customHeight="1">
      <c r="A9" s="15">
        <v>5</v>
      </c>
      <c r="B9" s="16"/>
      <c r="C9" s="16"/>
      <c r="D9" s="22"/>
      <c r="E9" s="22"/>
      <c r="F9" s="16"/>
    </row>
    <row r="10" spans="1:6" ht="21.75" customHeight="1">
      <c r="A10" s="15">
        <v>6</v>
      </c>
      <c r="B10" s="16"/>
      <c r="C10" s="16"/>
      <c r="D10" s="22"/>
      <c r="E10" s="22"/>
      <c r="F10" s="16"/>
    </row>
    <row r="11" spans="1:6" ht="21.75" customHeight="1">
      <c r="A11" s="15">
        <v>7</v>
      </c>
      <c r="B11" s="16"/>
      <c r="C11" s="16"/>
      <c r="D11" s="22"/>
      <c r="E11" s="22"/>
      <c r="F11" s="16"/>
    </row>
    <row r="12" spans="1:6" ht="21.75" customHeight="1">
      <c r="A12" s="15">
        <v>8</v>
      </c>
      <c r="B12" s="16"/>
      <c r="C12" s="16"/>
      <c r="D12" s="22"/>
      <c r="E12" s="22"/>
      <c r="F12" s="16"/>
    </row>
    <row r="13" spans="1:6" ht="21.75" customHeight="1">
      <c r="A13" s="15">
        <v>9</v>
      </c>
      <c r="B13" s="16"/>
      <c r="C13" s="16"/>
      <c r="D13" s="22"/>
      <c r="E13" s="22"/>
      <c r="F13" s="16"/>
    </row>
    <row r="14" spans="1:6" ht="21.75" customHeight="1">
      <c r="A14" s="15">
        <v>10</v>
      </c>
      <c r="B14" s="16"/>
      <c r="C14" s="16"/>
      <c r="D14" s="22"/>
      <c r="E14" s="22"/>
      <c r="F14" s="16"/>
    </row>
    <row r="15" spans="1:6" ht="21.75" customHeight="1">
      <c r="A15" s="15"/>
      <c r="B15" s="16" t="s">
        <v>133</v>
      </c>
      <c r="C15" s="16"/>
      <c r="D15" s="22"/>
      <c r="E15" s="22"/>
      <c r="F15" s="16"/>
    </row>
    <row r="16" spans="1:6" ht="15.75">
      <c r="A16" s="17"/>
      <c r="B16" s="18"/>
      <c r="C16" s="18"/>
      <c r="D16" s="18"/>
      <c r="E16" s="18"/>
      <c r="F16" s="18"/>
    </row>
    <row r="17" spans="1:1" ht="15.75">
      <c r="A17" s="19"/>
    </row>
  </sheetData>
  <customSheetViews>
    <customSheetView guid="{441F8A54-E412-4FAB-B933-D96F70858AF6}">
      <selection activeCell="G1" sqref="G1"/>
      <pageMargins left="0.4" right="0.34" top="0.45" bottom="0.75" header="0.3" footer="0.3"/>
      <pageSetup paperSize="9" orientation="portrait" r:id="rId1"/>
    </customSheetView>
    <customSheetView guid="{8DF2DFA8-7EE8-45E6-92CB-68BF2FD72D63}">
      <selection activeCell="G1" sqref="G1"/>
      <pageMargins left="0.4" right="0.34" top="0.45" bottom="0.75" header="0.3" footer="0.3"/>
      <pageSetup paperSize="9" orientation="portrait" r:id="rId2"/>
    </customSheetView>
  </customSheetViews>
  <mergeCells count="6">
    <mergeCell ref="A1:F1"/>
    <mergeCell ref="D3:E3"/>
    <mergeCell ref="B3:B4"/>
    <mergeCell ref="C3:C4"/>
    <mergeCell ref="F3:F4"/>
    <mergeCell ref="A3:A4"/>
  </mergeCells>
  <pageMargins left="0.4" right="0.34" top="0.4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0A4A2F-1A62-46C4-9B35-11777DD53138}"/>
</file>

<file path=customXml/itemProps2.xml><?xml version="1.0" encoding="utf-8"?>
<ds:datastoreItem xmlns:ds="http://schemas.openxmlformats.org/officeDocument/2006/customXml" ds:itemID="{69048928-C82A-4AFB-BACA-1A40A62C6A51}"/>
</file>

<file path=customXml/itemProps3.xml><?xml version="1.0" encoding="utf-8"?>
<ds:datastoreItem xmlns:ds="http://schemas.openxmlformats.org/officeDocument/2006/customXml" ds:itemID="{4F0F81ED-691E-42C5-9D6D-2E902A13F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Thông tin chung</vt:lpstr>
      <vt:lpstr>CSDL chuyên ngành</vt:lpstr>
      <vt:lpstr>Phần mềm nguồn mở</vt:lpstr>
      <vt:lpstr>'Thông tin chung'!Print_Titles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TUNG</dc:creator>
  <cp:lastModifiedBy>Hoang Lien</cp:lastModifiedBy>
  <cp:lastPrinted>2019-06-17T09:58:43Z</cp:lastPrinted>
  <dcterms:created xsi:type="dcterms:W3CDTF">2018-03-21T02:59:06Z</dcterms:created>
  <dcterms:modified xsi:type="dcterms:W3CDTF">2019-07-09T03:33:25Z</dcterms:modified>
</cp:coreProperties>
</file>